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1\Чеченэнерго\Обосновывающие материалы\УНЦ\"/>
    </mc:Choice>
  </mc:AlternateContent>
  <bookViews>
    <workbookView xWindow="225" yWindow="120" windowWidth="11295" windowHeight="12495" tabRatio="879" firstSheet="1" activeTab="5"/>
  </bookViews>
  <sheets>
    <sheet name="т1" sheetId="91" state="hidden" r:id="rId1"/>
    <sheet name="т2" sheetId="96" r:id="rId2"/>
    <sheet name="т3" sheetId="97" state="hidden" r:id="rId3"/>
    <sheet name="т4" sheetId="98" state="hidden" r:id="rId4"/>
    <sheet name="т5" sheetId="101" state="hidden" r:id="rId5"/>
    <sheet name="т6 " sheetId="102" r:id="rId6"/>
  </sheets>
  <externalReferences>
    <externalReference r:id="rId7"/>
    <externalReference r:id="rId8"/>
  </externalReferences>
  <definedNames>
    <definedName name="ВЛ_Арх">'[1]Сборник МинЭнерго'!$A$134:$A$145</definedName>
    <definedName name="ВЛ_Вол">'[1]Сборник МинЭнерго'!$A$146:$A$157</definedName>
    <definedName name="ВЛ_Кар">'[1]Сборник МинЭнерго'!$A$110:$A$121</definedName>
    <definedName name="ВЛ_Кол">'[1]Сборник МинЭнерго'!$A$158:$A$169</definedName>
    <definedName name="ВЛ_Ком">'[1]Сборник МинЭнерго'!$A$122:$A$133</definedName>
    <definedName name="ВЛ_Нов">'[1]Сборник МинЭнерго'!$A$170:$A$181</definedName>
    <definedName name="ВЛ_Пск">'[1]Сборник МинЭнерго'!$A$182:$A$193</definedName>
    <definedName name="_xlnm.Print_Titles" localSheetId="0">т1!$21:$21</definedName>
    <definedName name="_xlnm.Print_Titles" localSheetId="1">т2!$22:$22</definedName>
    <definedName name="_xlnm.Print_Titles" localSheetId="2">т3!$6:$6</definedName>
    <definedName name="_xlnm.Print_Titles" localSheetId="3">т4!$6:$6</definedName>
    <definedName name="_xlnm.Print_Titles" localSheetId="4">т5!$7:$7</definedName>
    <definedName name="_xlnm.Print_Titles" localSheetId="5">'т6 '!$18:$18</definedName>
    <definedName name="_xlnm.Print_Area" localSheetId="0">т1!$A$1:$P$53</definedName>
    <definedName name="_xlnm.Print_Area" localSheetId="1">т2!$A$1:$P$33</definedName>
    <definedName name="_xlnm.Print_Area" localSheetId="2">т3!$A$1:$P$15</definedName>
    <definedName name="_xlnm.Print_Area" localSheetId="3">т4!$A$1:$P$22</definedName>
    <definedName name="_xlnm.Print_Area" localSheetId="4">т5!$A$1:$P$26</definedName>
    <definedName name="_xlnm.Print_Area" localSheetId="5">'т6 '!$A$1:$M$37</definedName>
    <definedName name="Элементы_ПС">'[1]Сборник МинЭнерго'!$A$2:$A$53</definedName>
  </definedNames>
  <calcPr calcId="162913"/>
</workbook>
</file>

<file path=xl/calcChain.xml><?xml version="1.0" encoding="utf-8"?>
<calcChain xmlns="http://schemas.openxmlformats.org/spreadsheetml/2006/main">
  <c r="P33" i="96" l="1"/>
  <c r="P32" i="96"/>
  <c r="P31" i="96"/>
  <c r="P30" i="96"/>
  <c r="P29" i="96"/>
  <c r="P28" i="96"/>
  <c r="P27" i="96"/>
  <c r="L27" i="96"/>
  <c r="L26" i="96"/>
  <c r="P26" i="96" s="1"/>
  <c r="P25" i="96"/>
  <c r="L25" i="96"/>
  <c r="L24" i="96"/>
  <c r="P24" i="96" s="1"/>
  <c r="C9" i="102" l="1"/>
  <c r="A11" i="102"/>
  <c r="E8" i="102"/>
  <c r="D10" i="102" l="1"/>
  <c r="D30" i="102" s="1"/>
  <c r="D27" i="102"/>
  <c r="D28" i="102" l="1"/>
  <c r="D23" i="102"/>
  <c r="D29" i="102"/>
  <c r="D26" i="102"/>
  <c r="D19" i="102" l="1"/>
  <c r="D20" i="102" s="1"/>
  <c r="D21" i="102" s="1"/>
  <c r="D24" i="102" s="1"/>
  <c r="D25" i="102" l="1"/>
  <c r="D22" i="102" s="1"/>
</calcChain>
</file>

<file path=xl/sharedStrings.xml><?xml version="1.0" encoding="utf-8"?>
<sst xmlns="http://schemas.openxmlformats.org/spreadsheetml/2006/main" count="254" uniqueCount="122">
  <si>
    <t>№ п/п</t>
  </si>
  <si>
    <t>…</t>
  </si>
  <si>
    <t>Наименование</t>
  </si>
  <si>
    <t>Технические характеристики</t>
  </si>
  <si>
    <t>Единицы измерения</t>
  </si>
  <si>
    <t xml:space="preserve">Технические характеристики (параметры) инвестиционного проекта </t>
  </si>
  <si>
    <t>Номер расценки</t>
  </si>
  <si>
    <t>Напряжение, кВ</t>
  </si>
  <si>
    <t>План</t>
  </si>
  <si>
    <t>Предложение по корректировке утвержденного плана</t>
  </si>
  <si>
    <t>к приказу Минэнерго России</t>
  </si>
  <si>
    <t>Приложение  № __</t>
  </si>
  <si>
    <t xml:space="preserve">                                                                                                                                                             реквизиты решения органа исполнительной власти, утвердившего инвестиционную программу</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</si>
  <si>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</si>
  <si>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</si>
  <si>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</si>
  <si>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</si>
  <si>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 xml:space="preserve">                                                                                     строительство и (или) реконструкция</t>
  </si>
  <si>
    <t xml:space="preserve"> </t>
  </si>
  <si>
    <t>Наименование показателя</t>
  </si>
  <si>
    <r>
      <t xml:space="preserve">Объем финансирования инвестиций по инвестиционному проекту </t>
    </r>
    <r>
      <rPr>
        <i/>
        <sz val="11"/>
        <rFont val="Times New Roman"/>
        <family val="1"/>
        <charset val="204"/>
      </rPr>
      <t>ОФ</t>
    </r>
    <r>
      <rPr>
        <i/>
        <vertAlign val="subscript"/>
        <sz val="11"/>
        <rFont val="Times New Roman"/>
        <family val="1"/>
        <charset val="204"/>
      </rPr>
      <t>ПР</t>
    </r>
    <r>
      <rPr>
        <i/>
        <vertAlign val="superscript"/>
        <sz val="11"/>
        <rFont val="Times New Roman"/>
        <family val="1"/>
        <charset val="204"/>
      </rPr>
      <t>всего</t>
    </r>
    <r>
      <rPr>
        <sz val="11"/>
        <rFont val="Times New Roman"/>
        <family val="1"/>
        <charset val="204"/>
      </rPr>
      <t xml:space="preserve"> (в прогнозных ценах с НДС), в том числе:</t>
    </r>
  </si>
  <si>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с НДС)</t>
    </r>
  </si>
  <si>
    <t>Количество</t>
  </si>
  <si>
    <t>нд</t>
  </si>
  <si>
    <t>Объем финансовых потребностей на реализацию инвестиционного проекта</t>
  </si>
  <si>
    <r>
      <t xml:space="preserve">Фактический объем финансирования инвестиций по инвестиционному проекту </t>
    </r>
    <r>
      <rPr>
        <i/>
        <sz val="11"/>
        <rFont val="Times New Roman"/>
        <family val="1"/>
        <charset val="204"/>
      </rPr>
      <t>Ф</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</si>
  <si>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7</t>
  </si>
  <si>
    <r>
      <t xml:space="preserve">Объем финансовых потребностей </t>
    </r>
    <r>
      <rPr>
        <i/>
        <sz val="11"/>
        <rFont val="Symbol"/>
        <family val="1"/>
        <charset val="2"/>
      </rPr>
      <t>D</t>
    </r>
    <r>
      <rPr>
        <i/>
        <sz val="11"/>
        <rFont val="Times New Roman"/>
        <family val="1"/>
        <charset val="204"/>
      </rPr>
      <t>ОФП</t>
    </r>
    <r>
      <rPr>
        <i/>
        <vertAlign val="superscript"/>
        <sz val="11"/>
        <rFont val="Times New Roman"/>
        <family val="1"/>
        <charset val="204"/>
      </rPr>
      <t>УНЦ</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</si>
  <si>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4</t>
  </si>
  <si>
    <t>5</t>
  </si>
  <si>
    <t>6</t>
  </si>
  <si>
    <t>Приложение  №20</t>
  </si>
  <si>
    <t>от «05» мая 2016 г. № 380</t>
  </si>
  <si>
    <t xml:space="preserve">Инвестиционная программа </t>
  </si>
  <si>
    <t>полное наименование субъекта электроэнергетики</t>
  </si>
  <si>
    <t xml:space="preserve">Год раскрытия информации: </t>
  </si>
  <si>
    <t xml:space="preserve">Идентификатор инвестиционного проекта: </t>
  </si>
  <si>
    <t>реквизиты решения органа исполнительной власти, утвердившего инвестиционную программу</t>
  </si>
  <si>
    <t xml:space="preserve">Субъекты Российской Федерации, на территории которых реализуется инвестиционный проект: </t>
  </si>
  <si>
    <t xml:space="preserve">Тип инвестиционного проекта:  </t>
  </si>
  <si>
    <t>реконструкция</t>
  </si>
  <si>
    <t xml:space="preserve"> строительство и (или) реконструкция</t>
  </si>
  <si>
    <t>Принятые индексы дефляторы</t>
  </si>
  <si>
    <r>
      <t xml:space="preserve">Форма 2, столбец 15, "Фактический объем финансирования на 01.01.2015 года, </t>
    </r>
    <r>
      <rPr>
        <sz val="12"/>
        <color indexed="10"/>
        <rFont val="Times New Roman"/>
        <family val="1"/>
        <charset val="204"/>
      </rPr>
      <t>млн. рублей</t>
    </r>
    <r>
      <rPr>
        <sz val="12"/>
        <rFont val="Times New Roman"/>
        <family val="1"/>
        <charset val="204"/>
      </rPr>
      <t xml:space="preserve"> (с НДС)"</t>
    </r>
  </si>
  <si>
    <t>7.4</t>
  </si>
  <si>
    <r>
      <t>ОФ</t>
    </r>
    <r>
      <rPr>
        <i/>
        <vertAlign val="subscript"/>
        <sz val="11"/>
        <rFont val="Times New Roman"/>
        <family val="1"/>
        <charset val="204"/>
      </rPr>
      <t>ПР 2018</t>
    </r>
    <r>
      <rPr>
        <sz val="11"/>
        <color indexed="8"/>
        <rFont val="Calibri"/>
        <family val="2"/>
        <charset val="204"/>
      </rPr>
      <t/>
    </r>
  </si>
  <si>
    <t>7.5</t>
  </si>
  <si>
    <r>
      <t>ОФ</t>
    </r>
    <r>
      <rPr>
        <i/>
        <vertAlign val="subscript"/>
        <sz val="11"/>
        <rFont val="Times New Roman"/>
        <family val="1"/>
        <charset val="204"/>
      </rPr>
      <t>ПР 2019</t>
    </r>
    <r>
      <rPr>
        <sz val="11"/>
        <color indexed="8"/>
        <rFont val="Calibri"/>
        <family val="2"/>
        <charset val="204"/>
      </rPr>
      <t/>
    </r>
  </si>
  <si>
    <t>7.6</t>
  </si>
  <si>
    <r>
      <t>ОФ</t>
    </r>
    <r>
      <rPr>
        <i/>
        <vertAlign val="subscript"/>
        <sz val="11"/>
        <rFont val="Times New Roman"/>
        <family val="1"/>
        <charset val="204"/>
      </rPr>
      <t>ПР 2020</t>
    </r>
    <r>
      <rPr>
        <sz val="11"/>
        <color indexed="8"/>
        <rFont val="Calibri"/>
        <family val="2"/>
        <charset val="204"/>
      </rPr>
      <t/>
    </r>
  </si>
  <si>
    <t>7.7</t>
  </si>
  <si>
    <r>
      <t>ОФ</t>
    </r>
    <r>
      <rPr>
        <i/>
        <vertAlign val="subscript"/>
        <sz val="11"/>
        <rFont val="Times New Roman"/>
        <family val="1"/>
        <charset val="204"/>
      </rPr>
      <t>ПР 2021</t>
    </r>
    <r>
      <rPr>
        <sz val="11"/>
        <color indexed="8"/>
        <rFont val="Calibri"/>
        <family val="2"/>
        <charset val="204"/>
      </rPr>
      <t/>
    </r>
  </si>
  <si>
    <t>7.8</t>
  </si>
  <si>
    <r>
      <t>ОФ</t>
    </r>
    <r>
      <rPr>
        <i/>
        <vertAlign val="subscript"/>
        <sz val="11"/>
        <rFont val="Times New Roman"/>
        <family val="1"/>
        <charset val="204"/>
      </rPr>
      <t>ПР 2022</t>
    </r>
    <r>
      <rPr>
        <sz val="11"/>
        <color indexed="8"/>
        <rFont val="Calibri"/>
        <family val="2"/>
        <charset val="204"/>
      </rPr>
      <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</si>
  <si>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</si>
  <si>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</si>
  <si>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</si>
  <si>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</si>
  <si>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</si>
  <si>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Наименование инвестиционного проекта: </t>
  </si>
  <si>
    <t>Тип инвестиционного проекта:</t>
  </si>
  <si>
    <t>рег.к.</t>
  </si>
  <si>
    <t>примечание</t>
  </si>
  <si>
    <t>НДС 20%</t>
  </si>
  <si>
    <t>Год раскрытия информации:</t>
  </si>
  <si>
    <t xml:space="preserve">Итого объем финансовых потребностей, определенный в соответствии с таблицой 2 в ценах, в которых рассчитаны укрупненные нормативы цены (без НДС) </t>
  </si>
  <si>
    <t>Итого объем финансовых потребностей ОФПУНЦd, определенный в текущих ценах в соответствии с таблицой 2 в ценах, в которых рассчитаны укрупненные нормативы цены  (с НДС) 2)</t>
  </si>
  <si>
    <t>Наименование и реквизиты документа, согласно которому сформированы технические характеристики (параметры) инвестиционного проекта ___________________________________________</t>
  </si>
  <si>
    <t>Наименование и реквизиты документа, согласно которому сформированы технические характеристики (параметры) инвестиционного проекта ____________________</t>
  </si>
  <si>
    <r>
      <t>ОФ</t>
    </r>
    <r>
      <rPr>
        <i/>
        <vertAlign val="subscript"/>
        <sz val="11"/>
        <rFont val="Times New Roman"/>
        <family val="1"/>
        <charset val="204"/>
      </rPr>
      <t>ПР 2023</t>
    </r>
    <r>
      <rPr>
        <sz val="11"/>
        <color indexed="8"/>
        <rFont val="Calibri"/>
        <family val="2"/>
        <charset val="204"/>
      </rPr>
      <t/>
    </r>
  </si>
  <si>
    <t>7.9</t>
  </si>
  <si>
    <t>от «__» _____ 2020 г. №___</t>
  </si>
  <si>
    <t>_____________</t>
  </si>
  <si>
    <t>(подпись)</t>
  </si>
  <si>
    <r>
      <t>Субъекты Российской Федерации, на территории которых реализуется инвестиционный проект:</t>
    </r>
    <r>
      <rPr>
        <b/>
        <sz val="12"/>
        <rFont val="Times New Roman"/>
        <family val="1"/>
        <charset val="204"/>
      </rPr>
      <t xml:space="preserve"> Чеченская Республика</t>
    </r>
  </si>
  <si>
    <t>АО "Чеченэнерго"</t>
  </si>
  <si>
    <t xml:space="preserve">Чеченская Республика </t>
  </si>
  <si>
    <t>Таблица 2.Реконструкция МКД - Установка приборов учета в соответствии с Федеральным законом от 27.12.2018 № 522-ФЗ при истечении МПИ или срока эксплуатации, при отсутствии приборов учета у потребителей в многоквартирных домах в зоне деятельности гарантирующего поставщика АО "Чеченэнерго"</t>
  </si>
  <si>
    <t>А2-01</t>
  </si>
  <si>
    <t>Л11-01</t>
  </si>
  <si>
    <t>А1-04</t>
  </si>
  <si>
    <t>А1-01</t>
  </si>
  <si>
    <t>А1-02</t>
  </si>
  <si>
    <t>А1-03</t>
  </si>
  <si>
    <t xml:space="preserve">  </t>
  </si>
  <si>
    <t>П6-13</t>
  </si>
  <si>
    <t>Итого объем финансовых потребностей, тыс рублей (без НДС)</t>
  </si>
  <si>
    <t>Утвержденные плановые значения показателей приведены в соответствии с Приказом Минэнерго России от 28.12.2020 г. №30@</t>
  </si>
  <si>
    <t>L_Che382</t>
  </si>
  <si>
    <t>Учет</t>
  </si>
  <si>
    <t>1.1</t>
  </si>
  <si>
    <t>Однофазный ввод СИП</t>
  </si>
  <si>
    <t>СИП4 2х16 - 25 м</t>
  </si>
  <si>
    <t>1км</t>
  </si>
  <si>
    <t xml:space="preserve"> Л7-11-4</t>
  </si>
  <si>
    <t>1.2</t>
  </si>
  <si>
    <t>Трехфазный ввод СИП</t>
  </si>
  <si>
    <t>СИП4 4х25 - 25 м</t>
  </si>
  <si>
    <t>1 точка учета</t>
  </si>
  <si>
    <t xml:space="preserve"> Л7-34-4</t>
  </si>
  <si>
    <t>1.3</t>
  </si>
  <si>
    <t xml:space="preserve">Арматура и устройство крепления провода СИП </t>
  </si>
  <si>
    <t>1.4</t>
  </si>
  <si>
    <t>Прибор учета трехфазный для РП (СП, ТП, РТП), РУ 6 - 20 кВ</t>
  </si>
  <si>
    <t xml:space="preserve">Счетчик 3Ф 5-10А 380В </t>
  </si>
  <si>
    <t>1 ед.</t>
  </si>
  <si>
    <t>1.5</t>
  </si>
  <si>
    <t xml:space="preserve">Прибор учета однофазный </t>
  </si>
  <si>
    <t xml:space="preserve">Счетчик 1Ф 5-60(80)А 220В, Split </t>
  </si>
  <si>
    <t>1.6</t>
  </si>
  <si>
    <t xml:space="preserve">Прибор учета трехфазный </t>
  </si>
  <si>
    <t xml:space="preserve">Счетчик 3Ф 5-100А 380В, Split </t>
  </si>
  <si>
    <t>1.7</t>
  </si>
  <si>
    <t>Прибор учета трехфазный с ТТ</t>
  </si>
  <si>
    <t>1.8</t>
  </si>
  <si>
    <t>ИВКЭ для ТП (СП, РП, РТП), РУ 6 - 20 кВ</t>
  </si>
  <si>
    <t xml:space="preserve">УСПД </t>
  </si>
  <si>
    <t>2</t>
  </si>
  <si>
    <t xml:space="preserve">Проектные работы </t>
  </si>
  <si>
    <t>от 501 до 1 000,9 млн. руб</t>
  </si>
  <si>
    <t>1 объект</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</si>
  <si>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38180 шт. приборов учета)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</si>
</sst>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_)"/>
    <numFmt numFmtId="170" formatCode="#,##0;\-#,##0;&quot;-&quot;"/>
    <numFmt numFmtId="171" formatCode="#,##0.00;\-#,##0.00;&quot;-&quot;"/>
    <numFmt numFmtId="172" formatCode="#,##0%;\-#,##0%;&quot;- &quot;"/>
    <numFmt numFmtId="173" formatCode="#,##0.0%;\-#,##0.0%;&quot;- &quot;"/>
    <numFmt numFmtId="174" formatCode="#,##0.00%;\-#,##0.00%;&quot;- &quot;"/>
    <numFmt numFmtId="175" formatCode="#,##0.0;\-#,##0.0;&quot;-&quot;"/>
    <numFmt numFmtId="176" formatCode="_-* #,##0\ _D_M_-;\-* #,##0\ _D_M_-;_-* &quot;-&quot;\ _D_M_-;_-@_-"/>
    <numFmt numFmtId="177" formatCode="_-* #,##0.00\ _D_M_-;\-* #,##0.00\ _D_M_-;_-* &quot;-&quot;??\ _D_M_-;_-@_-"/>
    <numFmt numFmtId="178" formatCode="0%;\(0%\)"/>
    <numFmt numFmtId="179" formatCode="\ \ @"/>
    <numFmt numFmtId="180" formatCode="\ \ \ \ @"/>
    <numFmt numFmtId="181" formatCode="#,##0.00_р_."/>
    <numFmt numFmtId="182" formatCode="_(* #,##0.00_);_(* \(#,##0.00\);_(* &quot;-&quot;??_);_(@_)"/>
    <numFmt numFmtId="183" formatCode="#\ ##0.00"/>
    <numFmt numFmtId="184" formatCode="0.0_)"/>
  </numFmts>
  <fonts count="90"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theme="1"/>
      <name val="Times New Roman"/>
      <family val="1"/>
      <charset val="204"/>
    </font>
    <font>
      <sz val="11"/>
      <color rgb="FF000000"/>
      <name val="SimSun"/>
      <family val="2"/>
      <charset val="204"/>
    </font>
    <font>
      <sz val="10"/>
      <name val="Arial"/>
      <family val="2"/>
      <charset val="204"/>
    </font>
    <font>
      <sz val="11"/>
      <name val="Times New Roman"/>
      <family val="1"/>
      <charset val="204"/>
    </font>
    <font>
      <sz val="12"/>
      <name val="Calibri"/>
      <family val="2"/>
      <charset val="204"/>
    </font>
    <font>
      <b/>
      <i/>
      <sz val="12"/>
      <name val="Calibri"/>
      <family val="2"/>
      <charset val="204"/>
    </font>
    <font>
      <b/>
      <sz val="14"/>
      <name val="Times New Roman"/>
      <family val="1"/>
      <charset val="204"/>
    </font>
    <font>
      <sz val="14"/>
      <name val="Times New Roman"/>
      <family val="1"/>
      <charset val="204"/>
    </font>
    <font>
      <sz val="11"/>
      <color theme="1"/>
      <name val="Calibri"/>
      <family val="2"/>
      <scheme val="minor"/>
    </font>
    <font>
      <sz val="14"/>
      <color theme="1"/>
      <name val="Times New Roman"/>
      <family val="1"/>
      <charset val="204"/>
    </font>
    <font>
      <sz val="12"/>
      <color theme="1"/>
      <name val="Times New Roman"/>
      <family val="1"/>
      <charset val="204"/>
    </font>
    <font>
      <vertAlign val="superscript"/>
      <sz val="11"/>
      <name val="Times New Roman"/>
      <family val="1"/>
      <charset val="204"/>
    </font>
    <font>
      <i/>
      <sz val="11"/>
      <name val="Times New Roman"/>
      <family val="1"/>
      <charset val="204"/>
    </font>
    <font>
      <i/>
      <vertAlign val="subscript"/>
      <sz val="11"/>
      <name val="Times New Roman"/>
      <family val="1"/>
      <charset val="204"/>
    </font>
    <font>
      <i/>
      <vertAlign val="superscript"/>
      <sz val="11"/>
      <name val="Times New Roman"/>
      <family val="1"/>
      <charset val="204"/>
    </font>
    <font>
      <i/>
      <sz val="11"/>
      <name val="Symbol"/>
      <family val="1"/>
      <charset val="2"/>
    </font>
    <font>
      <sz val="12"/>
      <color rgb="FFFF0000"/>
      <name val="Times New Roman"/>
      <family val="1"/>
      <charset val="204"/>
    </font>
    <font>
      <u/>
      <sz val="12"/>
      <name val="Times New Roman"/>
      <family val="1"/>
      <charset val="204"/>
    </font>
    <font>
      <sz val="12"/>
      <color indexed="10"/>
      <name val="Times New Roman"/>
      <family val="1"/>
      <charset val="204"/>
    </font>
    <font>
      <sz val="11"/>
      <color indexed="8"/>
      <name val="Times New Roman"/>
      <family val="1"/>
      <charset val="204"/>
    </font>
    <font>
      <vertAlign val="superscript"/>
      <sz val="11"/>
      <color indexed="8"/>
      <name val="Times New Roman"/>
      <family val="1"/>
      <charset val="204"/>
    </font>
    <font>
      <sz val="10"/>
      <name val="Courier"/>
      <family val="1"/>
      <charset val="204"/>
    </font>
    <font>
      <sz val="10"/>
      <name val="Helv"/>
      <charset val="204"/>
    </font>
    <font>
      <sz val="10"/>
      <name val="Arial Cyr"/>
      <family val="2"/>
      <charset val="204"/>
    </font>
    <font>
      <sz val="10"/>
      <name val="Helv"/>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sz val="10"/>
      <name val="Arial"/>
      <family val="2"/>
    </font>
    <font>
      <b/>
      <sz val="11"/>
      <name val="Arial Cyr"/>
    </font>
    <font>
      <b/>
      <sz val="11"/>
      <color indexed="8"/>
      <name val="Calibri"/>
      <family val="2"/>
    </font>
    <font>
      <sz val="10"/>
      <color indexed="12"/>
      <name val="Arial"/>
      <family val="2"/>
    </font>
    <font>
      <sz val="10"/>
      <name val="Times New Roman"/>
      <family val="1"/>
      <charset val="204"/>
    </font>
    <font>
      <b/>
      <sz val="12"/>
      <name val="Arial"/>
      <family val="2"/>
    </font>
    <font>
      <sz val="10"/>
      <color indexed="14"/>
      <name val="Arial"/>
      <family val="2"/>
    </font>
    <font>
      <sz val="11"/>
      <color indexed="17"/>
      <name val="Calibri"/>
      <family val="2"/>
    </font>
    <font>
      <sz val="8"/>
      <name val="Arial"/>
      <family val="2"/>
      <charset val="204"/>
    </font>
    <font>
      <sz val="10"/>
      <color indexed="10"/>
      <name val="Arial"/>
      <family val="2"/>
    </font>
    <font>
      <sz val="8"/>
      <name val="Arial"/>
      <family val="2"/>
    </font>
    <font>
      <sz val="10"/>
      <color indexed="39"/>
      <name val="Arial"/>
      <family val="2"/>
    </font>
    <font>
      <b/>
      <sz val="10"/>
      <color indexed="63"/>
      <name val="Arial"/>
      <family val="2"/>
    </font>
    <font>
      <b/>
      <sz val="10"/>
      <color indexed="8"/>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indexed="8"/>
      <name val="Arial"/>
      <family val="2"/>
      <charset val="204"/>
    </font>
    <font>
      <sz val="10"/>
      <name val="Tahoma"/>
      <family val="2"/>
      <charset val="204"/>
    </font>
    <font>
      <sz val="12"/>
      <name val="Times New Roman Cyr"/>
      <charset val="204"/>
    </font>
    <font>
      <sz val="12"/>
      <name val="Times New Roman Cyr"/>
    </font>
    <font>
      <sz val="10"/>
      <name val="Arial Cyr"/>
    </font>
    <font>
      <sz val="11"/>
      <name val="Arial"/>
      <family val="1"/>
    </font>
    <font>
      <sz val="12"/>
      <name val="Arial"/>
      <family val="1"/>
    </font>
    <font>
      <b/>
      <sz val="11"/>
      <name val="Times New Roman"/>
      <family val="1"/>
      <charset val="204"/>
    </font>
    <font>
      <b/>
      <u/>
      <sz val="12"/>
      <name val="Times New Roman"/>
      <family val="1"/>
      <charset val="204"/>
    </font>
    <font>
      <sz val="12"/>
      <color rgb="FF000000"/>
      <name val="Arial"/>
      <family val="2"/>
      <charset val="204"/>
    </font>
  </fonts>
  <fills count="9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306">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24" fillId="0" borderId="0"/>
    <xf numFmtId="0" fontId="5" fillId="0" borderId="0"/>
    <xf numFmtId="0" fontId="19" fillId="3" borderId="0" applyNumberFormat="0" applyBorder="0" applyAlignment="0" applyProtection="0"/>
    <xf numFmtId="0" fontId="20" fillId="0" borderId="0" applyNumberFormat="0" applyFill="0" applyBorder="0" applyAlignment="0" applyProtection="0"/>
    <xf numFmtId="0" fontId="7" fillId="23" borderId="8" applyNumberFormat="0" applyFont="0" applyAlignment="0" applyProtection="0"/>
    <xf numFmtId="0" fontId="21" fillId="0" borderId="9"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6" fillId="0" borderId="0"/>
    <xf numFmtId="0" fontId="26" fillId="0" borderId="0"/>
    <xf numFmtId="0" fontId="4" fillId="0" borderId="0"/>
    <xf numFmtId="0" fontId="27" fillId="0" borderId="0"/>
    <xf numFmtId="0" fontId="27" fillId="0" borderId="0"/>
    <xf numFmtId="165" fontId="4" fillId="0" borderId="0" applyFont="0" applyFill="0" applyBorder="0" applyAlignment="0" applyProtection="0"/>
    <xf numFmtId="166" fontId="27" fillId="0" borderId="0" applyFont="0" applyFill="0" applyBorder="0" applyAlignment="0" applyProtection="0"/>
    <xf numFmtId="167" fontId="4" fillId="0" borderId="0" applyFont="0" applyFill="0" applyBorder="0" applyAlignment="0" applyProtection="0"/>
    <xf numFmtId="0" fontId="3" fillId="0" borderId="0"/>
    <xf numFmtId="0" fontId="33" fillId="0" borderId="0"/>
    <xf numFmtId="0" fontId="2" fillId="0" borderId="0"/>
    <xf numFmtId="169" fontId="46" fillId="0" borderId="0"/>
    <xf numFmtId="0" fontId="47" fillId="0" borderId="0"/>
    <xf numFmtId="0" fontId="48" fillId="0" borderId="0"/>
    <xf numFmtId="0" fontId="49" fillId="0" borderId="0"/>
    <xf numFmtId="0" fontId="48" fillId="0" borderId="0"/>
    <xf numFmtId="0" fontId="50" fillId="0" borderId="0">
      <alignment vertical="top"/>
    </xf>
    <xf numFmtId="0" fontId="49" fillId="0" borderId="0"/>
    <xf numFmtId="0" fontId="51" fillId="24" borderId="1" applyNumberFormat="0">
      <alignment readingOrder="1"/>
      <protection locked="0"/>
    </xf>
    <xf numFmtId="0" fontId="48" fillId="0" borderId="0"/>
    <xf numFmtId="0" fontId="48" fillId="0" borderId="0"/>
    <xf numFmtId="0" fontId="48" fillId="0" borderId="0"/>
    <xf numFmtId="0" fontId="48" fillId="0" borderId="0"/>
    <xf numFmtId="0" fontId="49" fillId="0" borderId="0"/>
    <xf numFmtId="0" fontId="48" fillId="0" borderId="0"/>
    <xf numFmtId="0" fontId="47" fillId="0" borderId="0"/>
    <xf numFmtId="0" fontId="48" fillId="0" borderId="0"/>
    <xf numFmtId="0" fontId="48" fillId="0" borderId="0"/>
    <xf numFmtId="0" fontId="49" fillId="0" borderId="0"/>
    <xf numFmtId="0" fontId="49" fillId="0" borderId="0"/>
    <xf numFmtId="0" fontId="27" fillId="0" borderId="0"/>
    <xf numFmtId="0" fontId="47" fillId="0" borderId="0"/>
    <xf numFmtId="0" fontId="47" fillId="0" borderId="0"/>
    <xf numFmtId="0" fontId="47" fillId="0" borderId="0"/>
    <xf numFmtId="0" fontId="27" fillId="0" borderId="0"/>
    <xf numFmtId="0" fontId="27" fillId="0" borderId="0"/>
    <xf numFmtId="0" fontId="27" fillId="0" borderId="0"/>
    <xf numFmtId="0" fontId="27" fillId="0" borderId="0"/>
    <xf numFmtId="0" fontId="52" fillId="25"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4" fillId="30"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2" borderId="0" applyNumberFormat="0" applyBorder="0" applyAlignment="0" applyProtection="0"/>
    <xf numFmtId="0" fontId="8" fillId="17" borderId="0" applyNumberFormat="0" applyBorder="0" applyAlignment="0" applyProtection="0"/>
    <xf numFmtId="0" fontId="53" fillId="33"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5"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4" fillId="37"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8" borderId="0" applyNumberFormat="0" applyBorder="0" applyAlignment="0" applyProtection="0"/>
    <xf numFmtId="0" fontId="8" fillId="18"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36"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4" fillId="29"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3" borderId="0" applyNumberFormat="0" applyBorder="0" applyAlignment="0" applyProtection="0"/>
    <xf numFmtId="0" fontId="8" fillId="13" borderId="0" applyNumberFormat="0" applyBorder="0" applyAlignment="0" applyProtection="0"/>
    <xf numFmtId="0" fontId="53" fillId="36"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29"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4" fillId="29"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44" borderId="0" applyNumberFormat="0" applyBorder="0" applyAlignment="0" applyProtection="0"/>
    <xf numFmtId="0" fontId="8" fillId="14" borderId="0" applyNumberFormat="0" applyBorder="0" applyAlignment="0" applyProtection="0"/>
    <xf numFmtId="0" fontId="53" fillId="26"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28" borderId="0" applyNumberFormat="0" applyBorder="0" applyAlignment="0" applyProtection="0"/>
    <xf numFmtId="0" fontId="54" fillId="28"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8" fillId="19" borderId="0" applyNumberFormat="0" applyBorder="0" applyAlignment="0" applyProtection="0"/>
    <xf numFmtId="0" fontId="53" fillId="45" borderId="0" applyNumberFormat="0" applyBorder="0" applyAlignment="0" applyProtection="0"/>
    <xf numFmtId="0" fontId="53" fillId="35"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4" fillId="46"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8" borderId="0" applyNumberFormat="0" applyBorder="0" applyAlignment="0" applyProtection="0"/>
    <xf numFmtId="0" fontId="24" fillId="0" borderId="0"/>
    <xf numFmtId="49" fontId="52" fillId="4" borderId="10">
      <alignment horizontal="left" vertical="top"/>
      <protection locked="0"/>
    </xf>
    <xf numFmtId="49" fontId="52" fillId="4" borderId="10">
      <alignment horizontal="left" vertical="top"/>
      <protection locked="0"/>
    </xf>
    <xf numFmtId="49" fontId="52" fillId="0" borderId="10">
      <alignment horizontal="left" vertical="top"/>
      <protection locked="0"/>
    </xf>
    <xf numFmtId="49" fontId="52" fillId="0" borderId="10">
      <alignment horizontal="left" vertical="top"/>
      <protection locked="0"/>
    </xf>
    <xf numFmtId="49" fontId="52" fillId="49" borderId="10">
      <alignment horizontal="left" vertical="top"/>
      <protection locked="0"/>
    </xf>
    <xf numFmtId="49" fontId="52" fillId="49" borderId="10">
      <alignment horizontal="left" vertical="top"/>
      <protection locked="0"/>
    </xf>
    <xf numFmtId="0" fontId="52" fillId="0" borderId="0">
      <alignment horizontal="left" vertical="top" wrapText="1"/>
    </xf>
    <xf numFmtId="0" fontId="55" fillId="0" borderId="17">
      <alignment horizontal="left" vertical="top" wrapText="1"/>
    </xf>
    <xf numFmtId="49" fontId="24" fillId="0" borderId="0">
      <alignment horizontal="left" vertical="top" wrapText="1"/>
      <protection locked="0"/>
    </xf>
    <xf numFmtId="0" fontId="56" fillId="0" borderId="0">
      <alignment horizontal="left" vertical="top" wrapText="1"/>
    </xf>
    <xf numFmtId="49" fontId="24" fillId="0" borderId="10">
      <alignment horizontal="center" vertical="top" wrapText="1"/>
      <protection locked="0"/>
    </xf>
    <xf numFmtId="49" fontId="24" fillId="0" borderId="10">
      <alignment horizontal="center" vertical="top" wrapText="1"/>
      <protection locked="0"/>
    </xf>
    <xf numFmtId="49" fontId="52" fillId="0" borderId="0">
      <alignment horizontal="right" vertical="top"/>
      <protection locked="0"/>
    </xf>
    <xf numFmtId="49" fontId="52" fillId="4" borderId="10">
      <alignment horizontal="right" vertical="top"/>
      <protection locked="0"/>
    </xf>
    <xf numFmtId="49" fontId="52" fillId="4" borderId="10">
      <alignment horizontal="right" vertical="top"/>
      <protection locked="0"/>
    </xf>
    <xf numFmtId="0" fontId="52" fillId="4" borderId="10">
      <alignment horizontal="right" vertical="top"/>
      <protection locked="0"/>
    </xf>
    <xf numFmtId="0" fontId="52" fillId="4" borderId="10">
      <alignment horizontal="right" vertical="top"/>
      <protection locked="0"/>
    </xf>
    <xf numFmtId="49" fontId="52" fillId="0" borderId="10">
      <alignment horizontal="right" vertical="top"/>
      <protection locked="0"/>
    </xf>
    <xf numFmtId="49" fontId="52" fillId="0" borderId="10">
      <alignment horizontal="right" vertical="top"/>
      <protection locked="0"/>
    </xf>
    <xf numFmtId="0" fontId="52" fillId="0" borderId="10">
      <alignment horizontal="right" vertical="top"/>
      <protection locked="0"/>
    </xf>
    <xf numFmtId="0" fontId="52" fillId="0" borderId="10">
      <alignment horizontal="right" vertical="top"/>
      <protection locked="0"/>
    </xf>
    <xf numFmtId="49" fontId="52" fillId="49" borderId="10">
      <alignment horizontal="right" vertical="top"/>
      <protection locked="0"/>
    </xf>
    <xf numFmtId="49" fontId="52" fillId="49" borderId="10">
      <alignment horizontal="right" vertical="top"/>
      <protection locked="0"/>
    </xf>
    <xf numFmtId="0" fontId="52" fillId="49" borderId="10">
      <alignment horizontal="right" vertical="top"/>
      <protection locked="0"/>
    </xf>
    <xf numFmtId="0" fontId="52" fillId="49" borderId="10">
      <alignment horizontal="right" vertical="top"/>
      <protection locked="0"/>
    </xf>
    <xf numFmtId="49" fontId="24" fillId="0" borderId="0">
      <alignment horizontal="right" vertical="top" wrapText="1"/>
      <protection locked="0"/>
    </xf>
    <xf numFmtId="0" fontId="56" fillId="0" borderId="0">
      <alignment horizontal="right" vertical="top" wrapText="1"/>
    </xf>
    <xf numFmtId="49" fontId="24" fillId="0" borderId="0">
      <alignment horizontal="center" vertical="top" wrapText="1"/>
      <protection locked="0"/>
    </xf>
    <xf numFmtId="0" fontId="55" fillId="0" borderId="17">
      <alignment horizontal="center" vertical="top" wrapText="1"/>
    </xf>
    <xf numFmtId="49" fontId="52" fillId="0" borderId="10">
      <alignment horizontal="center" vertical="top" wrapText="1"/>
      <protection locked="0"/>
    </xf>
    <xf numFmtId="49" fontId="52" fillId="0" borderId="10">
      <alignment horizontal="center" vertical="top" wrapText="1"/>
      <protection locked="0"/>
    </xf>
    <xf numFmtId="0" fontId="52" fillId="0" borderId="10">
      <alignment horizontal="center" vertical="top" wrapText="1"/>
      <protection locked="0"/>
    </xf>
    <xf numFmtId="0" fontId="52" fillId="0" borderId="10">
      <alignment horizontal="center" vertical="top" wrapText="1"/>
      <protection locked="0"/>
    </xf>
    <xf numFmtId="0" fontId="19" fillId="3" borderId="0" applyNumberFormat="0" applyBorder="0" applyAlignment="0" applyProtection="0"/>
    <xf numFmtId="170" fontId="57" fillId="0" borderId="0" applyFill="0" applyBorder="0" applyAlignment="0"/>
    <xf numFmtId="171" fontId="57" fillId="0" borderId="0" applyFill="0" applyBorder="0" applyAlignment="0"/>
    <xf numFmtId="172" fontId="57" fillId="0" borderId="0" applyFill="0" applyBorder="0" applyAlignment="0"/>
    <xf numFmtId="173" fontId="57" fillId="0" borderId="0" applyFill="0" applyBorder="0" applyAlignment="0"/>
    <xf numFmtId="174" fontId="57" fillId="0" borderId="0" applyFill="0" applyBorder="0" applyAlignment="0"/>
    <xf numFmtId="170" fontId="57" fillId="0" borderId="0" applyFill="0" applyBorder="0" applyAlignment="0"/>
    <xf numFmtId="175" fontId="57" fillId="0" borderId="0" applyFill="0" applyBorder="0" applyAlignment="0"/>
    <xf numFmtId="171" fontId="57" fillId="0" borderId="0" applyFill="0" applyBorder="0" applyAlignment="0"/>
    <xf numFmtId="0" fontId="11" fillId="20" borderId="1" applyNumberFormat="0" applyAlignment="0" applyProtection="0"/>
    <xf numFmtId="0" fontId="16" fillId="21" borderId="7" applyNumberFormat="0" applyAlignment="0" applyProtection="0"/>
    <xf numFmtId="170" fontId="58" fillId="0" borderId="0" applyFont="0" applyFill="0" applyBorder="0" applyAlignment="0" applyProtection="0"/>
    <xf numFmtId="165" fontId="7" fillId="0" borderId="0" applyFont="0" applyFill="0" applyBorder="0" applyAlignment="0" applyProtection="0"/>
    <xf numFmtId="165" fontId="24" fillId="0" borderId="0" applyFont="0" applyFill="0" applyBorder="0" applyAlignment="0" applyProtection="0"/>
    <xf numFmtId="171" fontId="58" fillId="0" borderId="0" applyFont="0" applyFill="0" applyBorder="0" applyAlignment="0" applyProtection="0"/>
    <xf numFmtId="0" fontId="24" fillId="0" borderId="0"/>
    <xf numFmtId="0" fontId="24" fillId="0" borderId="0"/>
    <xf numFmtId="14" fontId="57" fillId="0" borderId="0" applyFill="0" applyBorder="0" applyAlignment="0"/>
    <xf numFmtId="0" fontId="59" fillId="0" borderId="0" applyNumberFormat="0" applyFill="0" applyBorder="0" applyAlignment="0" applyProtection="0"/>
    <xf numFmtId="176" fontId="27" fillId="0" borderId="0" applyFont="0" applyFill="0" applyBorder="0" applyAlignment="0" applyProtection="0"/>
    <xf numFmtId="177" fontId="27" fillId="0" borderId="0" applyFont="0" applyFill="0" applyBorder="0" applyAlignment="0" applyProtection="0"/>
    <xf numFmtId="0" fontId="60" fillId="50"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2"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4" borderId="0" applyNumberFormat="0" applyBorder="0" applyAlignment="0" applyProtection="0"/>
    <xf numFmtId="170" fontId="61" fillId="0" borderId="0" applyFill="0" applyBorder="0" applyAlignment="0"/>
    <xf numFmtId="171" fontId="61" fillId="0" borderId="0" applyFill="0" applyBorder="0" applyAlignment="0"/>
    <xf numFmtId="170" fontId="61" fillId="0" borderId="0" applyFill="0" applyBorder="0" applyAlignment="0"/>
    <xf numFmtId="175" fontId="61" fillId="0" borderId="0" applyFill="0" applyBorder="0" applyAlignment="0"/>
    <xf numFmtId="171" fontId="61" fillId="0" borderId="0" applyFill="0" applyBorder="0" applyAlignment="0"/>
    <xf numFmtId="0" fontId="62" fillId="0" borderId="0" applyFont="0" applyFill="0" applyBorder="0" applyAlignment="0" applyProtection="0"/>
    <xf numFmtId="0" fontId="20" fillId="0" borderId="0" applyNumberFormat="0" applyFill="0" applyBorder="0" applyAlignment="0" applyProtection="0"/>
    <xf numFmtId="0" fontId="23" fillId="4"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63" fillId="0" borderId="18" applyNumberFormat="0" applyAlignment="0" applyProtection="0">
      <alignment horizontal="left" vertical="center"/>
    </xf>
    <xf numFmtId="0" fontId="63" fillId="0" borderId="13">
      <alignment horizontal="left" vertical="center"/>
    </xf>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9" fillId="7" borderId="1" applyNumberFormat="0" applyAlignment="0" applyProtection="0"/>
    <xf numFmtId="170" fontId="64" fillId="0" borderId="0" applyFill="0" applyBorder="0" applyAlignment="0"/>
    <xf numFmtId="171" fontId="64" fillId="0" borderId="0" applyFill="0" applyBorder="0" applyAlignment="0"/>
    <xf numFmtId="170" fontId="64" fillId="0" borderId="0" applyFill="0" applyBorder="0" applyAlignment="0"/>
    <xf numFmtId="175" fontId="64" fillId="0" borderId="0" applyFill="0" applyBorder="0" applyAlignment="0"/>
    <xf numFmtId="171" fontId="64" fillId="0" borderId="0" applyFill="0" applyBorder="0" applyAlignment="0"/>
    <xf numFmtId="0" fontId="21" fillId="0" borderId="9" applyNumberFormat="0" applyFill="0" applyAlignment="0" applyProtection="0"/>
    <xf numFmtId="0" fontId="24" fillId="0" borderId="0"/>
    <xf numFmtId="0" fontId="18" fillId="22" borderId="0" applyNumberFormat="0" applyBorder="0" applyAlignment="0" applyProtection="0"/>
    <xf numFmtId="0" fontId="65" fillId="46" borderId="0" applyNumberFormat="0" applyBorder="0" applyAlignment="0" applyProtection="0"/>
    <xf numFmtId="0" fontId="65" fillId="46" borderId="0" applyNumberFormat="0" applyBorder="0" applyAlignment="0" applyProtection="0"/>
    <xf numFmtId="0" fontId="65" fillId="46" borderId="0" applyNumberFormat="0" applyBorder="0" applyAlignment="0" applyProtection="0"/>
    <xf numFmtId="0" fontId="65" fillId="46" borderId="0" applyNumberFormat="0" applyBorder="0" applyAlignment="0" applyProtection="0"/>
    <xf numFmtId="0" fontId="52" fillId="0" borderId="19"/>
    <xf numFmtId="0" fontId="58" fillId="0" borderId="0"/>
    <xf numFmtId="0" fontId="7" fillId="0" borderId="0"/>
    <xf numFmtId="0" fontId="66" fillId="55" borderId="0"/>
    <xf numFmtId="0" fontId="66" fillId="55" borderId="0"/>
    <xf numFmtId="0" fontId="24" fillId="0" borderId="0"/>
    <xf numFmtId="0" fontId="49" fillId="0" borderId="0"/>
    <xf numFmtId="0" fontId="24" fillId="23" borderId="8" applyNumberFormat="0" applyFont="0" applyAlignment="0" applyProtection="0"/>
    <xf numFmtId="0" fontId="66" fillId="45" borderId="20" applyNumberFormat="0" applyFont="0" applyAlignment="0" applyProtection="0"/>
    <xf numFmtId="0" fontId="66" fillId="45" borderId="20" applyNumberFormat="0" applyFont="0" applyAlignment="0" applyProtection="0"/>
    <xf numFmtId="0" fontId="66" fillId="45" borderId="20" applyNumberFormat="0" applyFont="0" applyAlignment="0" applyProtection="0"/>
    <xf numFmtId="0" fontId="66" fillId="45" borderId="20" applyNumberFormat="0" applyFont="0" applyAlignment="0" applyProtection="0"/>
    <xf numFmtId="0" fontId="10" fillId="20" borderId="2" applyNumberFormat="0" applyAlignment="0" applyProtection="0"/>
    <xf numFmtId="174" fontId="58" fillId="0" borderId="0" applyFont="0" applyFill="0" applyBorder="0" applyAlignment="0" applyProtection="0"/>
    <xf numFmtId="178" fontId="58" fillId="0" borderId="0" applyFont="0" applyFill="0" applyBorder="0" applyAlignment="0" applyProtection="0"/>
    <xf numFmtId="9" fontId="7" fillId="0" borderId="0" applyFont="0" applyFill="0" applyBorder="0" applyAlignment="0" applyProtection="0"/>
    <xf numFmtId="9" fontId="24" fillId="0" borderId="0" applyFont="0" applyFill="0" applyBorder="0" applyAlignment="0" applyProtection="0"/>
    <xf numFmtId="170" fontId="67" fillId="0" borderId="0" applyFill="0" applyBorder="0" applyAlignment="0"/>
    <xf numFmtId="171" fontId="67" fillId="0" borderId="0" applyFill="0" applyBorder="0" applyAlignment="0"/>
    <xf numFmtId="170" fontId="67" fillId="0" borderId="0" applyFill="0" applyBorder="0" applyAlignment="0"/>
    <xf numFmtId="175" fontId="67" fillId="0" borderId="0" applyFill="0" applyBorder="0" applyAlignment="0"/>
    <xf numFmtId="171" fontId="67" fillId="0" borderId="0" applyFill="0" applyBorder="0" applyAlignment="0"/>
    <xf numFmtId="4" fontId="57" fillId="56" borderId="2"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9" fillId="56" borderId="2"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7" fillId="56" borderId="2"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57" fillId="56" borderId="2" applyNumberFormat="0" applyProtection="0">
      <alignment horizontal="left" vertical="center"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70" fillId="24" borderId="22" applyNumberFormat="0" applyProtection="0">
      <alignment horizontal="center" vertical="center" wrapTex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57" fillId="57" borderId="2"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57" fillId="58" borderId="2"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57" fillId="60" borderId="2"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57" fillId="61" borderId="2"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57" fillId="62" borderId="2"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57" fillId="63" borderId="2"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57" fillId="64" borderId="2"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57" fillId="65" borderId="2"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57" fillId="67" borderId="2"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71" fillId="68" borderId="2"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57" fillId="70" borderId="23"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72" fillId="72" borderId="0"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0" fontId="27" fillId="24" borderId="22" applyNumberFormat="0" applyProtection="0">
      <alignment horizontal="left" vertical="center" indent="1"/>
    </xf>
    <xf numFmtId="4" fontId="68" fillId="73" borderId="20" applyNumberFormat="0" applyProtection="0">
      <alignment horizontal="right" vertical="center"/>
    </xf>
    <xf numFmtId="4" fontId="68" fillId="73" borderId="20" applyNumberFormat="0" applyProtection="0">
      <alignment horizontal="right" vertical="center"/>
    </xf>
    <xf numFmtId="4" fontId="68" fillId="73" borderId="20" applyNumberFormat="0" applyProtection="0">
      <alignment horizontal="right" vertical="center"/>
    </xf>
    <xf numFmtId="4" fontId="68" fillId="73" borderId="20" applyNumberFormat="0" applyProtection="0">
      <alignment horizontal="right" vertical="center"/>
    </xf>
    <xf numFmtId="4" fontId="68" fillId="73" borderId="20" applyNumberFormat="0" applyProtection="0">
      <alignment horizontal="right" vertical="center"/>
    </xf>
    <xf numFmtId="4" fontId="73" fillId="70" borderId="22" applyNumberFormat="0" applyProtection="0">
      <alignment horizontal="left" vertical="center" wrapText="1"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73" fillId="75" borderId="22" applyNumberFormat="0" applyProtection="0">
      <alignment horizontal="left" vertical="center" wrapText="1"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0" fontId="27" fillId="76" borderId="22" applyNumberFormat="0" applyProtection="0">
      <alignment horizontal="left" vertical="center" wrapText="1" indent="2"/>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27" fillId="71" borderId="21" applyNumberFormat="0" applyProtection="0">
      <alignment horizontal="left" vertical="center" indent="1"/>
    </xf>
    <xf numFmtId="0" fontId="74" fillId="75" borderId="22" applyNumberFormat="0" applyProtection="0">
      <alignment horizontal="center" vertical="center" wrapTex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27" fillId="71" borderId="21" applyNumberFormat="0" applyProtection="0">
      <alignment horizontal="left" vertical="top" indent="1"/>
    </xf>
    <xf numFmtId="0" fontId="27" fillId="77" borderId="22" applyNumberFormat="0" applyProtection="0">
      <alignment horizontal="left" vertical="center" wrapText="1" indent="4"/>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27" fillId="73" borderId="21" applyNumberFormat="0" applyProtection="0">
      <alignment horizontal="left" vertical="center" indent="1"/>
    </xf>
    <xf numFmtId="0" fontId="74" fillId="79" borderId="22" applyNumberFormat="0" applyProtection="0">
      <alignment horizontal="center" vertical="center" wrapTex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27" fillId="73" borderId="21" applyNumberFormat="0" applyProtection="0">
      <alignment horizontal="left" vertical="top" indent="1"/>
    </xf>
    <xf numFmtId="0" fontId="27" fillId="80" borderId="22" applyNumberFormat="0" applyProtection="0">
      <alignment horizontal="left" vertical="center" wrapText="1" indent="6"/>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27" fillId="81" borderId="2" applyNumberFormat="0" applyProtection="0">
      <alignment horizontal="left" vertical="center"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27" fillId="8" borderId="21" applyNumberFormat="0" applyProtection="0">
      <alignment horizontal="left" vertical="top" indent="1"/>
    </xf>
    <xf numFmtId="0" fontId="27" fillId="0" borderId="22"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27" fillId="24" borderId="2" applyNumberFormat="0" applyProtection="0">
      <alignment horizontal="left" vertical="center"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27" fillId="74" borderId="21" applyNumberFormat="0" applyProtection="0">
      <alignment horizontal="left" vertical="top" indent="1"/>
    </xf>
    <xf numFmtId="0" fontId="27" fillId="82" borderId="10" applyNumberFormat="0">
      <protection locked="0"/>
    </xf>
    <xf numFmtId="0" fontId="27" fillId="82" borderId="10"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27" fillId="82" borderId="10" applyNumberFormat="0">
      <protection locked="0"/>
    </xf>
    <xf numFmtId="0" fontId="75" fillId="71" borderId="25" applyBorder="0"/>
    <xf numFmtId="4" fontId="57" fillId="83" borderId="2"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69" fillId="83" borderId="2"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7" fillId="83" borderId="2"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57" fillId="83" borderId="2" applyNumberFormat="0" applyProtection="0">
      <alignment horizontal="left" vertical="center" indent="1"/>
    </xf>
    <xf numFmtId="0" fontId="76" fillId="23" borderId="21" applyNumberFormat="0" applyProtection="0">
      <alignment horizontal="left" vertical="top" indent="1"/>
    </xf>
    <xf numFmtId="0" fontId="76" fillId="23" borderId="21" applyNumberFormat="0" applyProtection="0">
      <alignment horizontal="left" vertical="top" indent="1"/>
    </xf>
    <xf numFmtId="0" fontId="76" fillId="23" borderId="21" applyNumberFormat="0" applyProtection="0">
      <alignment horizontal="left" vertical="top" indent="1"/>
    </xf>
    <xf numFmtId="0" fontId="76" fillId="23" borderId="21" applyNumberFormat="0" applyProtection="0">
      <alignment horizontal="left" vertical="top" indent="1"/>
    </xf>
    <xf numFmtId="0" fontId="76" fillId="23" borderId="21" applyNumberFormat="0" applyProtection="0">
      <alignment horizontal="left" vertical="top" indent="1"/>
    </xf>
    <xf numFmtId="4" fontId="57" fillId="70" borderId="2"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9" fillId="70" borderId="2"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0" fontId="27" fillId="24" borderId="26" applyNumberFormat="0" applyProtection="0">
      <alignment horizontal="left" vertical="center" wrapTex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0" fontId="74" fillId="7" borderId="22" applyNumberFormat="0" applyProtection="0">
      <alignment horizontal="center" vertical="center"/>
    </xf>
    <xf numFmtId="0" fontId="76" fillId="73" borderId="21" applyNumberFormat="0" applyProtection="0">
      <alignment horizontal="left" vertical="top" indent="1"/>
    </xf>
    <xf numFmtId="0" fontId="76" fillId="73" borderId="21" applyNumberFormat="0" applyProtection="0">
      <alignment horizontal="left" vertical="top" indent="1"/>
    </xf>
    <xf numFmtId="0" fontId="76" fillId="73" borderId="21" applyNumberFormat="0" applyProtection="0">
      <alignment horizontal="left" vertical="top" indent="1"/>
    </xf>
    <xf numFmtId="0" fontId="76" fillId="73" borderId="21" applyNumberFormat="0" applyProtection="0">
      <alignment horizontal="left" vertical="top" indent="1"/>
    </xf>
    <xf numFmtId="0" fontId="76" fillId="73" borderId="21" applyNumberFormat="0" applyProtection="0">
      <alignment horizontal="left" vertical="top" indent="1"/>
    </xf>
    <xf numFmtId="0" fontId="77" fillId="0" borderId="0" applyNumberFormat="0" applyProtection="0"/>
    <xf numFmtId="4" fontId="52" fillId="85" borderId="17" applyNumberFormat="0" applyProtection="0">
      <alignment horizontal="left" vertical="center" indent="1"/>
    </xf>
    <xf numFmtId="4" fontId="52" fillId="85" borderId="17" applyNumberFormat="0" applyProtection="0">
      <alignment horizontal="left" vertical="center" indent="1"/>
    </xf>
    <xf numFmtId="4" fontId="52" fillId="85" borderId="17" applyNumberFormat="0" applyProtection="0">
      <alignment horizontal="left" vertical="center" indent="1"/>
    </xf>
    <xf numFmtId="4" fontId="52" fillId="85" borderId="17" applyNumberFormat="0" applyProtection="0">
      <alignment horizontal="left" vertical="center" indent="1"/>
    </xf>
    <xf numFmtId="4" fontId="52" fillId="85" borderId="17" applyNumberFormat="0" applyProtection="0">
      <alignment horizontal="left" vertical="center" indent="1"/>
    </xf>
    <xf numFmtId="0" fontId="68" fillId="86" borderId="10"/>
    <xf numFmtId="0" fontId="68" fillId="86" borderId="10"/>
    <xf numFmtId="4" fontId="67" fillId="70" borderId="2"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0" fontId="52" fillId="0" borderId="0" applyNumberFormat="0" applyFill="0" applyBorder="0" applyAlignment="0" applyProtection="0"/>
    <xf numFmtId="2" fontId="78" fillId="87" borderId="27" applyProtection="0"/>
    <xf numFmtId="2" fontId="78" fillId="87" borderId="27" applyProtection="0"/>
    <xf numFmtId="2" fontId="79" fillId="0" borderId="0" applyFill="0" applyBorder="0" applyProtection="0"/>
    <xf numFmtId="2" fontId="51" fillId="0" borderId="0" applyFill="0" applyBorder="0" applyProtection="0"/>
    <xf numFmtId="2" fontId="51" fillId="88" borderId="27" applyProtection="0"/>
    <xf numFmtId="2" fontId="51" fillId="89" borderId="27" applyProtection="0"/>
    <xf numFmtId="2" fontId="51" fillId="90" borderId="27" applyProtection="0"/>
    <xf numFmtId="2" fontId="51" fillId="90" borderId="27" applyProtection="0">
      <alignment horizontal="center"/>
    </xf>
    <xf numFmtId="2" fontId="51" fillId="89" borderId="27" applyProtection="0">
      <alignment horizontal="center"/>
    </xf>
    <xf numFmtId="49" fontId="57" fillId="0" borderId="0" applyFill="0" applyBorder="0" applyAlignment="0"/>
    <xf numFmtId="179" fontId="57" fillId="0" borderId="0" applyFill="0" applyBorder="0" applyAlignment="0"/>
    <xf numFmtId="180" fontId="57" fillId="0" borderId="0" applyFill="0" applyBorder="0" applyAlignment="0"/>
    <xf numFmtId="0" fontId="52" fillId="0" borderId="17">
      <alignment horizontal="left" vertical="top" wrapText="1"/>
    </xf>
    <xf numFmtId="0" fontId="17" fillId="0" borderId="0" applyNumberFormat="0" applyFill="0" applyBorder="0" applyAlignment="0" applyProtection="0"/>
    <xf numFmtId="0" fontId="15" fillId="0" borderId="6" applyNumberFormat="0" applyFill="0" applyAlignment="0" applyProtection="0"/>
    <xf numFmtId="0" fontId="22" fillId="0" borderId="0" applyNumberFormat="0" applyFill="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24" fillId="0" borderId="0"/>
    <xf numFmtId="0" fontId="7" fillId="0" borderId="0"/>
    <xf numFmtId="0" fontId="7" fillId="0" borderId="0"/>
    <xf numFmtId="0" fontId="7" fillId="0" borderId="0"/>
    <xf numFmtId="0" fontId="7" fillId="0" borderId="0"/>
    <xf numFmtId="0" fontId="7" fillId="0" borderId="0"/>
    <xf numFmtId="0" fontId="7" fillId="0" borderId="0"/>
    <xf numFmtId="0" fontId="27" fillId="0" borderId="0"/>
    <xf numFmtId="0" fontId="24" fillId="0" borderId="0"/>
    <xf numFmtId="0" fontId="24" fillId="0" borderId="0"/>
    <xf numFmtId="0" fontId="7" fillId="0" borderId="0"/>
    <xf numFmtId="0" fontId="7" fillId="0" borderId="0"/>
    <xf numFmtId="0" fontId="7" fillId="0" borderId="0"/>
    <xf numFmtId="0" fontId="2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0" fillId="0" borderId="0"/>
    <xf numFmtId="0" fontId="81" fillId="0" borderId="0"/>
    <xf numFmtId="0" fontId="24"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7" fillId="0" borderId="0"/>
    <xf numFmtId="0" fontId="7" fillId="0" borderId="0"/>
    <xf numFmtId="0" fontId="7" fillId="0" borderId="0"/>
    <xf numFmtId="0" fontId="7" fillId="0" borderId="0"/>
    <xf numFmtId="0" fontId="24" fillId="0" borderId="0"/>
    <xf numFmtId="0" fontId="7" fillId="0" borderId="0"/>
    <xf numFmtId="169" fontId="46" fillId="0" borderId="0"/>
    <xf numFmtId="0" fontId="58" fillId="0" borderId="0"/>
    <xf numFmtId="0" fontId="24" fillId="0" borderId="0"/>
    <xf numFmtId="0" fontId="27" fillId="0" borderId="0"/>
    <xf numFmtId="0" fontId="24" fillId="0" borderId="0">
      <alignment vertical="top"/>
    </xf>
    <xf numFmtId="0" fontId="5" fillId="0" borderId="0"/>
    <xf numFmtId="0" fontId="24" fillId="0" borderId="0"/>
    <xf numFmtId="0" fontId="5" fillId="0" borderId="0"/>
    <xf numFmtId="0" fontId="7" fillId="0" borderId="0"/>
    <xf numFmtId="0" fontId="7" fillId="0" borderId="0"/>
    <xf numFmtId="0" fontId="7" fillId="0" borderId="0"/>
    <xf numFmtId="0" fontId="24" fillId="0" borderId="0"/>
    <xf numFmtId="0" fontId="7" fillId="0" borderId="0"/>
    <xf numFmtId="169" fontId="46" fillId="0" borderId="0"/>
    <xf numFmtId="0" fontId="2" fillId="0" borderId="0"/>
    <xf numFmtId="0" fontId="7" fillId="0" borderId="0"/>
    <xf numFmtId="0" fontId="7" fillId="0" borderId="0"/>
    <xf numFmtId="0" fontId="5" fillId="0" borderId="0"/>
    <xf numFmtId="0" fontId="7" fillId="0" borderId="0"/>
    <xf numFmtId="169" fontId="46" fillId="0" borderId="0"/>
    <xf numFmtId="169" fontId="46" fillId="0" borderId="0"/>
    <xf numFmtId="0" fontId="7" fillId="0" borderId="0"/>
    <xf numFmtId="0" fontId="8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5"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9" fillId="3" borderId="0" applyNumberFormat="0" applyBorder="0" applyAlignment="0" applyProtection="0"/>
    <xf numFmtId="0" fontId="20" fillId="0" borderId="0" applyNumberFormat="0" applyFill="0" applyBorder="0" applyAlignment="0" applyProtection="0"/>
    <xf numFmtId="0" fontId="7" fillId="23" borderId="8" applyNumberFormat="0" applyFont="0" applyAlignment="0" applyProtection="0"/>
    <xf numFmtId="0" fontId="7" fillId="23" borderId="8" applyNumberFormat="0" applyFont="0" applyAlignment="0" applyProtection="0"/>
    <xf numFmtId="9" fontId="24" fillId="0" borderId="0" applyFont="0" applyFill="0" applyBorder="0" applyAlignment="0" applyProtection="0"/>
    <xf numFmtId="9" fontId="24"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27" fillId="0" borderId="0" applyFont="0" applyFill="0" applyBorder="0" applyAlignment="0" applyProtection="0"/>
    <xf numFmtId="9" fontId="81" fillId="0" borderId="0" applyFont="0" applyFill="0" applyBorder="0" applyAlignment="0" applyProtection="0"/>
    <xf numFmtId="9" fontId="7" fillId="0" borderId="0" applyFont="0" applyFill="0" applyBorder="0" applyAlignment="0" applyProtection="0"/>
    <xf numFmtId="9" fontId="24" fillId="0" borderId="0" applyFont="0" applyFill="0" applyBorder="0" applyAlignment="0" applyProtection="0"/>
    <xf numFmtId="9" fontId="5" fillId="0" borderId="0" applyFont="0" applyFill="0" applyBorder="0" applyAlignment="0" applyProtection="0"/>
    <xf numFmtId="9" fontId="7"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7" fillId="0" borderId="0" applyFont="0" applyFill="0" applyBorder="0" applyAlignment="0" applyProtection="0"/>
    <xf numFmtId="0" fontId="83" fillId="0" borderId="28"/>
    <xf numFmtId="0" fontId="21" fillId="0" borderId="9" applyNumberFormat="0" applyFill="0" applyAlignment="0" applyProtection="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7" fillId="0" borderId="0"/>
    <xf numFmtId="0" fontId="48" fillId="0" borderId="29" applyBorder="0" applyAlignment="0">
      <alignment horizontal="left" wrapText="1"/>
    </xf>
    <xf numFmtId="0" fontId="22" fillId="0" borderId="0" applyNumberFormat="0" applyFill="0" applyBorder="0" applyAlignment="0" applyProtection="0"/>
    <xf numFmtId="38" fontId="52" fillId="0" borderId="0" applyFont="0" applyFill="0" applyBorder="0" applyAlignment="0" applyProtection="0"/>
    <xf numFmtId="40" fontId="52" fillId="0" borderId="0" applyFont="0" applyFill="0" applyBorder="0" applyAlignment="0" applyProtection="0"/>
    <xf numFmtId="165" fontId="24"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53"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46"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5" fontId="7" fillId="0" borderId="0" applyFont="0" applyFill="0" applyBorder="0" applyAlignment="0" applyProtection="0"/>
    <xf numFmtId="181" fontId="27" fillId="0" borderId="0" applyFont="0" applyFill="0" applyBorder="0" applyAlignment="0" applyProtection="0"/>
    <xf numFmtId="165" fontId="8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82" fontId="27" fillId="0" borderId="0" applyFont="0" applyFill="0" applyBorder="0" applyAlignment="0" applyProtection="0"/>
    <xf numFmtId="165" fontId="24" fillId="0" borderId="0" applyFont="0" applyFill="0" applyBorder="0" applyAlignment="0" applyProtection="0"/>
    <xf numFmtId="0" fontId="23" fillId="4" borderId="0" applyNumberFormat="0" applyBorder="0" applyAlignment="0" applyProtection="0"/>
    <xf numFmtId="0" fontId="85"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cellStyleXfs>
  <cellXfs count="251">
    <xf numFmtId="0" fontId="0" fillId="0" borderId="0" xfId="0"/>
    <xf numFmtId="0" fontId="5" fillId="0" borderId="10" xfId="0" applyFont="1" applyFill="1" applyBorder="1" applyAlignment="1">
      <alignment horizontal="center" vertical="center"/>
    </xf>
    <xf numFmtId="0" fontId="5" fillId="0" borderId="0" xfId="0" applyFont="1" applyFill="1" applyAlignment="1">
      <alignment wrapText="1"/>
    </xf>
    <xf numFmtId="3" fontId="5" fillId="0" borderId="0" xfId="0" applyNumberFormat="1" applyFont="1" applyFill="1" applyAlignment="1">
      <alignment horizontal="center"/>
    </xf>
    <xf numFmtId="0" fontId="5" fillId="0" borderId="0" xfId="0" applyFont="1" applyFill="1"/>
    <xf numFmtId="0" fontId="5" fillId="0" borderId="0" xfId="0" applyFont="1" applyFill="1" applyAlignment="1">
      <alignment horizontal="center" wrapText="1"/>
    </xf>
    <xf numFmtId="0" fontId="5" fillId="0" borderId="0" xfId="0" applyFont="1" applyFill="1" applyAlignment="1"/>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3" fontId="6" fillId="0" borderId="10"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3" fontId="5" fillId="0" borderId="10" xfId="0" applyNumberFormat="1" applyFont="1" applyFill="1" applyBorder="1" applyAlignment="1">
      <alignment horizontal="center" vertical="center" wrapText="1"/>
    </xf>
    <xf numFmtId="0" fontId="5" fillId="0" borderId="10" xfId="0" applyFont="1" applyFill="1" applyBorder="1" applyAlignment="1">
      <alignment horizontal="left" vertical="center" wrapText="1"/>
    </xf>
    <xf numFmtId="0" fontId="5" fillId="0" borderId="10" xfId="0" applyFont="1" applyFill="1" applyBorder="1" applyAlignment="1">
      <alignment vertical="center" wrapText="1"/>
    </xf>
    <xf numFmtId="164" fontId="5" fillId="0" borderId="10" xfId="0" applyNumberFormat="1" applyFont="1" applyFill="1" applyBorder="1" applyAlignment="1">
      <alignment horizontal="center" vertical="center" wrapText="1"/>
    </xf>
    <xf numFmtId="164" fontId="5" fillId="0" borderId="10"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0" fontId="5" fillId="0" borderId="0" xfId="0" applyFont="1" applyFill="1" applyAlignment="1">
      <alignment vertical="center"/>
    </xf>
    <xf numFmtId="0" fontId="5" fillId="0" borderId="10" xfId="0" quotePrefix="1" applyFont="1" applyFill="1" applyBorder="1" applyAlignment="1">
      <alignment horizontal="center" vertical="center" wrapText="1"/>
    </xf>
    <xf numFmtId="0" fontId="5" fillId="0" borderId="10" xfId="0" applyFont="1" applyFill="1" applyBorder="1" applyAlignment="1">
      <alignment vertical="center"/>
    </xf>
    <xf numFmtId="4" fontId="5" fillId="0" borderId="10"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3" fontId="6" fillId="0" borderId="10" xfId="0" applyNumberFormat="1" applyFont="1" applyFill="1" applyBorder="1" applyAlignment="1">
      <alignment horizontal="center" vertical="center"/>
    </xf>
    <xf numFmtId="0" fontId="5" fillId="0" borderId="0" xfId="0" applyFont="1" applyFill="1" applyBorder="1" applyAlignment="1">
      <alignment horizontal="center" vertical="center"/>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5"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29" fillId="0" borderId="0" xfId="0" applyFont="1" applyFill="1" applyBorder="1" applyAlignment="1">
      <alignment horizontal="center" vertical="center" wrapText="1"/>
    </xf>
    <xf numFmtId="3" fontId="5" fillId="0" borderId="10" xfId="0" applyNumberFormat="1" applyFont="1" applyFill="1" applyBorder="1" applyAlignment="1">
      <alignment horizontal="center"/>
    </xf>
    <xf numFmtId="0" fontId="6" fillId="0" borderId="0" xfId="0" applyFont="1" applyFill="1" applyBorder="1" applyAlignment="1">
      <alignment vertical="center" wrapText="1"/>
    </xf>
    <xf numFmtId="3" fontId="5" fillId="0" borderId="0" xfId="0" applyNumberFormat="1" applyFont="1" applyFill="1" applyBorder="1" applyAlignment="1">
      <alignment horizontal="center"/>
    </xf>
    <xf numFmtId="0" fontId="5" fillId="0" borderId="10" xfId="52" applyFont="1" applyBorder="1" applyAlignment="1">
      <alignment horizontal="center" vertical="center" wrapText="1"/>
    </xf>
    <xf numFmtId="0" fontId="5" fillId="0" borderId="10" xfId="52" applyFont="1" applyFill="1" applyBorder="1" applyAlignment="1">
      <alignment horizontal="center" vertical="center"/>
    </xf>
    <xf numFmtId="0" fontId="5" fillId="0" borderId="10" xfId="52" applyFont="1" applyBorder="1" applyAlignment="1">
      <alignment vertical="center" wrapText="1"/>
    </xf>
    <xf numFmtId="0" fontId="5" fillId="0" borderId="10" xfId="52" applyFont="1" applyBorder="1" applyAlignment="1">
      <alignment horizontal="left" vertical="center" wrapText="1"/>
    </xf>
    <xf numFmtId="0" fontId="32" fillId="0" borderId="0" xfId="0" applyFont="1" applyFill="1"/>
    <xf numFmtId="0" fontId="5" fillId="0" borderId="0" xfId="0" applyFont="1" applyFill="1" applyBorder="1" applyAlignment="1"/>
    <xf numFmtId="0" fontId="32" fillId="0" borderId="0" xfId="37" applyFont="1" applyAlignment="1">
      <alignment horizontal="right" vertical="center"/>
    </xf>
    <xf numFmtId="0" fontId="32" fillId="0" borderId="0" xfId="37" applyFont="1" applyAlignment="1">
      <alignment horizontal="right"/>
    </xf>
    <xf numFmtId="0" fontId="31" fillId="0" borderId="0" xfId="0" applyFont="1" applyFill="1" applyAlignment="1">
      <alignment vertical="center"/>
    </xf>
    <xf numFmtId="0" fontId="31" fillId="0" borderId="0" xfId="0" applyFont="1" applyFill="1" applyAlignment="1"/>
    <xf numFmtId="0" fontId="34" fillId="0" borderId="0" xfId="53" applyFont="1" applyAlignment="1">
      <alignment vertical="center"/>
    </xf>
    <xf numFmtId="0" fontId="35" fillId="0" borderId="0" xfId="53" applyFont="1" applyAlignment="1">
      <alignment vertical="top"/>
    </xf>
    <xf numFmtId="0" fontId="32" fillId="0" borderId="0" xfId="0" applyFont="1" applyFill="1" applyAlignment="1"/>
    <xf numFmtId="0" fontId="31" fillId="0" borderId="0" xfId="0" applyFont="1" applyFill="1" applyAlignment="1">
      <alignment vertical="center" wrapText="1"/>
    </xf>
    <xf numFmtId="0" fontId="35" fillId="0" borderId="0" xfId="53" applyFont="1" applyAlignment="1">
      <alignment vertical="center"/>
    </xf>
    <xf numFmtId="0" fontId="32" fillId="0" borderId="0" xfId="0" applyFont="1" applyFill="1" applyAlignment="1">
      <alignment vertical="center"/>
    </xf>
    <xf numFmtId="0" fontId="5" fillId="0" borderId="10" xfId="0" applyFont="1" applyBorder="1" applyAlignment="1">
      <alignment vertical="center" wrapText="1"/>
    </xf>
    <xf numFmtId="0" fontId="5" fillId="0" borderId="0" xfId="0" applyFont="1" applyFill="1" applyBorder="1"/>
    <xf numFmtId="0" fontId="5" fillId="0" borderId="0" xfId="0" applyFont="1" applyFill="1" applyAlignment="1">
      <alignment horizontal="center"/>
    </xf>
    <xf numFmtId="0" fontId="5" fillId="0" borderId="0" xfId="0" applyFont="1" applyFill="1" applyBorder="1" applyAlignment="1">
      <alignment horizontal="center" wrapText="1"/>
    </xf>
    <xf numFmtId="0" fontId="5" fillId="0" borderId="10" xfId="0" applyFont="1" applyFill="1" applyBorder="1" applyAlignment="1">
      <alignment horizontal="center"/>
    </xf>
    <xf numFmtId="0" fontId="5" fillId="0" borderId="0" xfId="0" applyFont="1" applyFill="1" applyBorder="1" applyAlignment="1">
      <alignment horizontal="center"/>
    </xf>
    <xf numFmtId="0" fontId="5" fillId="0" borderId="10" xfId="0" applyFont="1" applyFill="1" applyBorder="1" applyAlignment="1">
      <alignment horizontal="center" wrapText="1"/>
    </xf>
    <xf numFmtId="0" fontId="5" fillId="0" borderId="10" xfId="0" applyFont="1" applyFill="1" applyBorder="1" applyAlignment="1">
      <alignment horizontal="center" vertical="center" wrapText="1"/>
    </xf>
    <xf numFmtId="0" fontId="5" fillId="0" borderId="10" xfId="0" applyFont="1" applyBorder="1" applyAlignment="1">
      <alignment horizontal="center" vertical="center" wrapText="1"/>
    </xf>
    <xf numFmtId="49" fontId="5" fillId="0" borderId="0" xfId="0" applyNumberFormat="1" applyFont="1" applyFill="1" applyAlignment="1">
      <alignment horizontal="center"/>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xf>
    <xf numFmtId="0" fontId="41" fillId="0" borderId="0" xfId="0" applyFont="1" applyFill="1" applyAlignment="1">
      <alignment horizontal="center" vertical="center" wrapText="1"/>
    </xf>
    <xf numFmtId="0" fontId="5" fillId="0" borderId="0" xfId="0" applyFont="1" applyFill="1" applyAlignment="1">
      <alignment horizontal="center"/>
    </xf>
    <xf numFmtId="49"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horizontal="center" wrapText="1"/>
    </xf>
    <xf numFmtId="0" fontId="5" fillId="0" borderId="10" xfId="52" applyFont="1" applyFill="1" applyBorder="1" applyAlignment="1">
      <alignment horizontal="center" vertical="center" wrapText="1"/>
    </xf>
    <xf numFmtId="0" fontId="5" fillId="0" borderId="0" xfId="0" applyFont="1"/>
    <xf numFmtId="0" fontId="5" fillId="0" borderId="10" xfId="0" applyFont="1" applyFill="1" applyBorder="1" applyAlignment="1">
      <alignment horizontal="center" vertical="center" wrapText="1"/>
    </xf>
    <xf numFmtId="0" fontId="5" fillId="0" borderId="10" xfId="52" applyFont="1" applyFill="1" applyBorder="1" applyAlignment="1">
      <alignment horizontal="center" vertical="center" wrapText="1"/>
    </xf>
    <xf numFmtId="2" fontId="5" fillId="0" borderId="10" xfId="0" applyNumberFormat="1" applyFont="1" applyFill="1" applyBorder="1" applyAlignment="1">
      <alignment horizontal="center" vertical="center" wrapText="1"/>
    </xf>
    <xf numFmtId="2" fontId="5" fillId="0" borderId="10" xfId="0" applyNumberFormat="1" applyFont="1" applyFill="1" applyBorder="1" applyAlignment="1">
      <alignment horizontal="center" vertical="center"/>
    </xf>
    <xf numFmtId="168" fontId="5" fillId="0" borderId="10" xfId="0" applyNumberFormat="1" applyFont="1" applyFill="1" applyBorder="1" applyAlignment="1">
      <alignment horizontal="center" vertical="center"/>
    </xf>
    <xf numFmtId="0" fontId="5" fillId="0" borderId="0" xfId="0" applyFont="1" applyFill="1" applyAlignment="1">
      <alignment horizontal="center"/>
    </xf>
    <xf numFmtId="49" fontId="5" fillId="0" borderId="0" xfId="37" applyNumberFormat="1" applyFont="1" applyFill="1" applyAlignment="1">
      <alignment horizontal="center"/>
    </xf>
    <xf numFmtId="0" fontId="5" fillId="0" borderId="0" xfId="37" applyFont="1" applyFill="1" applyAlignment="1">
      <alignment wrapText="1"/>
    </xf>
    <xf numFmtId="0" fontId="5" fillId="0" borderId="0" xfId="37" applyFont="1" applyFill="1" applyAlignment="1">
      <alignment horizontal="center" wrapText="1"/>
    </xf>
    <xf numFmtId="3" fontId="5" fillId="0" borderId="0" xfId="37" applyNumberFormat="1" applyFont="1" applyFill="1" applyAlignment="1">
      <alignment horizontal="center"/>
    </xf>
    <xf numFmtId="0" fontId="5" fillId="0" borderId="0" xfId="37" applyFont="1" applyFill="1"/>
    <xf numFmtId="0" fontId="5" fillId="0" borderId="0" xfId="37" applyFont="1" applyFill="1" applyAlignment="1">
      <alignment horizontal="center"/>
    </xf>
    <xf numFmtId="0" fontId="5" fillId="0" borderId="0" xfId="37" applyFont="1" applyFill="1" applyAlignment="1">
      <alignment horizontal="center" vertical="center" wrapText="1"/>
    </xf>
    <xf numFmtId="0" fontId="29" fillId="0" borderId="0" xfId="37" applyFont="1" applyFill="1" applyBorder="1" applyAlignment="1">
      <alignment horizontal="center" vertical="center" wrapText="1"/>
    </xf>
    <xf numFmtId="0" fontId="5" fillId="0" borderId="10" xfId="37" applyFont="1" applyFill="1" applyBorder="1" applyAlignment="1">
      <alignment horizontal="center" vertical="center" wrapText="1"/>
    </xf>
    <xf numFmtId="0" fontId="5" fillId="0" borderId="0" xfId="37" applyFont="1" applyFill="1" applyBorder="1" applyAlignment="1">
      <alignment horizontal="center" wrapText="1"/>
    </xf>
    <xf numFmtId="0" fontId="5" fillId="0" borderId="0" xfId="37" applyFont="1" applyFill="1" applyBorder="1" applyAlignment="1">
      <alignment horizontal="center" vertical="center" wrapText="1"/>
    </xf>
    <xf numFmtId="0" fontId="5" fillId="0" borderId="0" xfId="37" applyFont="1" applyFill="1" applyBorder="1" applyAlignment="1">
      <alignment horizontal="center" vertical="center"/>
    </xf>
    <xf numFmtId="0" fontId="5" fillId="0" borderId="0" xfId="37" applyFont="1" applyFill="1" applyBorder="1"/>
    <xf numFmtId="3" fontId="5" fillId="0" borderId="0" xfId="37" applyNumberFormat="1" applyFont="1" applyFill="1" applyBorder="1" applyAlignment="1">
      <alignment horizontal="center"/>
    </xf>
    <xf numFmtId="0" fontId="5" fillId="0" borderId="0" xfId="37" applyFont="1" applyFill="1" applyBorder="1" applyAlignment="1">
      <alignment horizontal="center"/>
    </xf>
    <xf numFmtId="3" fontId="5" fillId="0" borderId="0" xfId="37" applyNumberFormat="1" applyFont="1" applyFill="1" applyBorder="1" applyAlignment="1">
      <alignment horizontal="center" wrapText="1"/>
    </xf>
    <xf numFmtId="0" fontId="5" fillId="0" borderId="10" xfId="37" applyFont="1" applyFill="1" applyBorder="1" applyAlignment="1">
      <alignment vertical="center" wrapText="1"/>
    </xf>
    <xf numFmtId="4" fontId="28" fillId="0" borderId="10" xfId="37" applyNumberFormat="1" applyFont="1" applyFill="1" applyBorder="1" applyAlignment="1">
      <alignment horizontal="center" vertical="center" wrapText="1"/>
    </xf>
    <xf numFmtId="0" fontId="30" fillId="0" borderId="0" xfId="37" applyFont="1" applyFill="1" applyBorder="1" applyAlignment="1">
      <alignment horizontal="center" vertical="center" wrapText="1"/>
    </xf>
    <xf numFmtId="0" fontId="5" fillId="0" borderId="10" xfId="37" applyFont="1" applyFill="1" applyBorder="1" applyAlignment="1">
      <alignment wrapText="1"/>
    </xf>
    <xf numFmtId="49" fontId="25" fillId="0" borderId="0" xfId="37" applyNumberFormat="1" applyFont="1" applyFill="1" applyBorder="1" applyAlignment="1">
      <alignment horizontal="center" vertical="center"/>
    </xf>
    <xf numFmtId="0" fontId="5" fillId="0" borderId="0" xfId="37" applyFont="1" applyFill="1" applyAlignment="1">
      <alignment horizontal="left"/>
    </xf>
    <xf numFmtId="0" fontId="28" fillId="0" borderId="0" xfId="37" applyFont="1" applyBorder="1" applyAlignment="1">
      <alignment horizontal="left" vertical="center" wrapText="1"/>
    </xf>
    <xf numFmtId="0" fontId="5" fillId="0" borderId="0" xfId="37" applyFont="1" applyFill="1" applyBorder="1" applyAlignment="1">
      <alignment wrapText="1"/>
    </xf>
    <xf numFmtId="0" fontId="5" fillId="0" borderId="0" xfId="37"/>
    <xf numFmtId="0" fontId="5" fillId="0" borderId="0" xfId="37" applyFont="1" applyFill="1" applyAlignment="1">
      <alignment horizontal="center"/>
    </xf>
    <xf numFmtId="0" fontId="5" fillId="0" borderId="10" xfId="54" applyFont="1" applyFill="1" applyBorder="1" applyAlignment="1">
      <alignment horizontal="center" vertical="center" wrapText="1"/>
    </xf>
    <xf numFmtId="0" fontId="37" fillId="0" borderId="10" xfId="37" applyFont="1" applyFill="1" applyBorder="1" applyAlignment="1">
      <alignment horizontal="left" vertical="center" wrapText="1"/>
    </xf>
    <xf numFmtId="0" fontId="28" fillId="0" borderId="10" xfId="37" applyFont="1" applyFill="1" applyBorder="1" applyAlignment="1">
      <alignment horizontal="left" vertical="center" wrapText="1"/>
    </xf>
    <xf numFmtId="4" fontId="5" fillId="0" borderId="0" xfId="37" applyNumberFormat="1" applyFont="1" applyFill="1"/>
    <xf numFmtId="0" fontId="37" fillId="0" borderId="10" xfId="37" applyFont="1" applyFill="1" applyBorder="1" applyAlignment="1">
      <alignment horizontal="left" vertical="center"/>
    </xf>
    <xf numFmtId="0" fontId="28" fillId="0" borderId="10" xfId="37" applyFont="1" applyFill="1" applyBorder="1" applyAlignment="1">
      <alignment horizontal="center" vertical="center" wrapText="1"/>
    </xf>
    <xf numFmtId="49" fontId="28" fillId="0" borderId="10" xfId="54" applyNumberFormat="1" applyFont="1" applyFill="1" applyBorder="1" applyAlignment="1">
      <alignment horizontal="center" vertical="center" wrapText="1"/>
    </xf>
    <xf numFmtId="49" fontId="28" fillId="0" borderId="10" xfId="37" applyNumberFormat="1" applyFont="1" applyFill="1" applyBorder="1" applyAlignment="1">
      <alignment horizontal="center" vertical="center"/>
    </xf>
    <xf numFmtId="0" fontId="28" fillId="0" borderId="10" xfId="37" applyFont="1" applyFill="1" applyBorder="1" applyAlignment="1">
      <alignment vertical="center" wrapText="1"/>
    </xf>
    <xf numFmtId="3" fontId="28" fillId="0" borderId="10" xfId="37" applyNumberFormat="1" applyFont="1" applyFill="1" applyBorder="1" applyAlignment="1">
      <alignment horizontal="center" vertical="center" wrapText="1"/>
    </xf>
    <xf numFmtId="4" fontId="28" fillId="0" borderId="10" xfId="37" applyNumberFormat="1" applyFont="1" applyFill="1" applyBorder="1" applyAlignment="1">
      <alignment horizontal="center" vertical="center"/>
    </xf>
    <xf numFmtId="0" fontId="5" fillId="0" borderId="0" xfId="52" applyFont="1" applyFill="1" applyAlignment="1"/>
    <xf numFmtId="0" fontId="42" fillId="0" borderId="0" xfId="52" applyFont="1" applyFill="1" applyAlignment="1"/>
    <xf numFmtId="4" fontId="25" fillId="0" borderId="10" xfId="0" applyNumberFormat="1" applyFont="1" applyFill="1" applyBorder="1" applyAlignment="1">
      <alignment horizontal="center" vertical="center" wrapText="1"/>
    </xf>
    <xf numFmtId="0" fontId="86" fillId="0" borderId="30" xfId="961" applyFont="1" applyBorder="1" applyAlignment="1">
      <alignment horizontal="center" vertical="center" wrapText="1"/>
    </xf>
    <xf numFmtId="0" fontId="5" fillId="0" borderId="0" xfId="37" applyFont="1" applyFill="1" applyAlignment="1">
      <alignment horizontal="center"/>
    </xf>
    <xf numFmtId="4" fontId="25" fillId="0" borderId="10" xfId="0" applyNumberFormat="1" applyFont="1" applyFill="1" applyBorder="1" applyAlignment="1">
      <alignment horizontal="center" vertical="center"/>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0" fillId="0" borderId="0" xfId="0"/>
    <xf numFmtId="0" fontId="5" fillId="0" borderId="0" xfId="0" applyFont="1" applyFill="1" applyAlignment="1"/>
    <xf numFmtId="0" fontId="5" fillId="0" borderId="0" xfId="0" applyFont="1" applyFill="1" applyAlignment="1">
      <alignment vertical="center"/>
    </xf>
    <xf numFmtId="0" fontId="32" fillId="0" borderId="0" xfId="37" applyFont="1" applyAlignment="1">
      <alignment horizontal="right" vertical="center"/>
    </xf>
    <xf numFmtId="0" fontId="32" fillId="0" borderId="0" xfId="37" applyFont="1" applyAlignment="1">
      <alignment horizontal="right"/>
    </xf>
    <xf numFmtId="0" fontId="31" fillId="0" borderId="0" xfId="0" applyFont="1" applyFill="1" applyAlignment="1">
      <alignment vertical="center"/>
    </xf>
    <xf numFmtId="0" fontId="31" fillId="0" borderId="0" xfId="0" applyFont="1" applyFill="1" applyAlignment="1"/>
    <xf numFmtId="0" fontId="34" fillId="0" borderId="0" xfId="53" applyFont="1" applyAlignment="1">
      <alignment vertical="center"/>
    </xf>
    <xf numFmtId="0" fontId="35" fillId="0" borderId="0" xfId="53" applyFont="1" applyAlignment="1">
      <alignment vertical="top"/>
    </xf>
    <xf numFmtId="0" fontId="32" fillId="0" borderId="0" xfId="0" applyFont="1" applyFill="1" applyAlignment="1"/>
    <xf numFmtId="0" fontId="31" fillId="0" borderId="0" xfId="0" applyFont="1" applyFill="1" applyAlignment="1">
      <alignment vertical="center" wrapText="1"/>
    </xf>
    <xf numFmtId="0" fontId="35" fillId="0" borderId="0" xfId="53" applyFont="1" applyAlignment="1">
      <alignment vertical="center"/>
    </xf>
    <xf numFmtId="0" fontId="32" fillId="0" borderId="0" xfId="0" applyFont="1" applyFill="1" applyAlignment="1">
      <alignment vertical="center"/>
    </xf>
    <xf numFmtId="0" fontId="5" fillId="0" borderId="0" xfId="0" applyFont="1" applyFill="1" applyAlignment="1">
      <alignment horizontal="center"/>
    </xf>
    <xf numFmtId="0" fontId="5" fillId="0" borderId="0" xfId="1137" applyFont="1" applyFill="1" applyAlignment="1"/>
    <xf numFmtId="0" fontId="42" fillId="0" borderId="0" xfId="1137" applyFont="1" applyFill="1" applyAlignment="1"/>
    <xf numFmtId="0" fontId="0" fillId="0" borderId="0" xfId="0"/>
    <xf numFmtId="0" fontId="5" fillId="0" borderId="0" xfId="37" applyFont="1" applyFill="1"/>
    <xf numFmtId="0" fontId="31" fillId="0" borderId="0" xfId="37" applyFont="1" applyFill="1" applyAlignment="1">
      <alignment vertical="center" wrapText="1"/>
    </xf>
    <xf numFmtId="0" fontId="5" fillId="0" borderId="0" xfId="53" applyFont="1" applyAlignment="1">
      <alignment vertical="center"/>
    </xf>
    <xf numFmtId="0" fontId="5" fillId="0" borderId="0" xfId="53" applyFont="1" applyAlignment="1">
      <alignment vertical="center" wrapText="1"/>
    </xf>
    <xf numFmtId="0" fontId="28" fillId="0" borderId="0" xfId="53" applyFont="1" applyAlignment="1">
      <alignment vertical="top"/>
    </xf>
    <xf numFmtId="0" fontId="5" fillId="0" borderId="0" xfId="37" applyFont="1" applyFill="1" applyAlignment="1">
      <alignment horizontal="center" vertical="center" wrapText="1"/>
    </xf>
    <xf numFmtId="0" fontId="28" fillId="0" borderId="0" xfId="53" applyFont="1" applyAlignment="1">
      <alignment vertical="top" wrapText="1"/>
    </xf>
    <xf numFmtId="0" fontId="5" fillId="0" borderId="0" xfId="37" applyFont="1" applyFill="1" applyAlignment="1">
      <alignment vertical="center"/>
    </xf>
    <xf numFmtId="0" fontId="5" fillId="0" borderId="0" xfId="37" applyFont="1" applyFill="1" applyAlignment="1">
      <alignment vertical="center" wrapText="1"/>
    </xf>
    <xf numFmtId="0" fontId="5" fillId="0" borderId="0" xfId="966" applyFont="1" applyFill="1" applyAlignment="1"/>
    <xf numFmtId="0" fontId="5" fillId="0" borderId="0" xfId="966" applyFont="1" applyFill="1" applyBorder="1" applyAlignment="1">
      <alignment wrapText="1"/>
    </xf>
    <xf numFmtId="0" fontId="5" fillId="0" borderId="0" xfId="966" applyFont="1" applyFill="1" applyBorder="1" applyAlignment="1"/>
    <xf numFmtId="0" fontId="5" fillId="0" borderId="0" xfId="966" applyFont="1" applyFill="1" applyAlignment="1">
      <alignment wrapText="1"/>
    </xf>
    <xf numFmtId="0" fontId="28" fillId="0" borderId="0" xfId="37" applyFont="1" applyFill="1" applyAlignment="1">
      <alignment vertical="top"/>
    </xf>
    <xf numFmtId="0" fontId="28" fillId="0" borderId="0" xfId="37" applyFont="1" applyFill="1" applyAlignment="1">
      <alignment vertical="top" wrapText="1"/>
    </xf>
    <xf numFmtId="0" fontId="31" fillId="0" borderId="0" xfId="37" applyFont="1" applyFill="1" applyAlignment="1">
      <alignment horizontal="center" vertical="center" wrapText="1"/>
    </xf>
    <xf numFmtId="0" fontId="5" fillId="0" borderId="0" xfId="53" applyFont="1" applyFill="1" applyAlignment="1">
      <alignment horizontal="left" vertical="center"/>
    </xf>
    <xf numFmtId="0" fontId="5" fillId="0" borderId="0" xfId="53" applyFont="1" applyFill="1" applyAlignment="1">
      <alignment vertical="center"/>
    </xf>
    <xf numFmtId="0" fontId="28" fillId="0" borderId="0" xfId="53" applyFont="1" applyFill="1" applyAlignment="1">
      <alignment vertical="top"/>
    </xf>
    <xf numFmtId="0" fontId="28" fillId="0" borderId="0" xfId="53" applyFont="1" applyFill="1" applyAlignment="1">
      <alignment horizontal="center" vertical="top"/>
    </xf>
    <xf numFmtId="0" fontId="5" fillId="0" borderId="15" xfId="37" applyFont="1" applyFill="1" applyBorder="1" applyAlignment="1">
      <alignment horizontal="center" vertical="center"/>
    </xf>
    <xf numFmtId="2" fontId="5" fillId="0" borderId="0" xfId="966" applyNumberFormat="1" applyFont="1" applyFill="1" applyBorder="1" applyAlignment="1">
      <alignment horizontal="center" wrapText="1"/>
    </xf>
    <xf numFmtId="0" fontId="42" fillId="0" borderId="15" xfId="966" applyFont="1" applyFill="1" applyBorder="1" applyAlignment="1"/>
    <xf numFmtId="0" fontId="42" fillId="0" borderId="0" xfId="966" applyFont="1" applyFill="1" applyAlignment="1"/>
    <xf numFmtId="0" fontId="0" fillId="0" borderId="0" xfId="0"/>
    <xf numFmtId="0" fontId="5" fillId="0" borderId="0" xfId="37" applyFont="1" applyFill="1" applyAlignment="1">
      <alignment horizontal="center" wrapText="1"/>
    </xf>
    <xf numFmtId="0" fontId="5" fillId="0" borderId="0" xfId="37" applyFont="1" applyFill="1"/>
    <xf numFmtId="0" fontId="5" fillId="0" borderId="0" xfId="37" applyFont="1" applyFill="1" applyAlignment="1">
      <alignment horizontal="center"/>
    </xf>
    <xf numFmtId="0" fontId="5" fillId="0" borderId="0" xfId="37" applyFont="1" applyFill="1" applyAlignment="1">
      <alignment horizontal="center" vertical="center" wrapText="1"/>
    </xf>
    <xf numFmtId="0" fontId="5" fillId="0" borderId="0" xfId="37" applyFont="1" applyFill="1" applyBorder="1" applyAlignment="1">
      <alignment horizontal="center" vertical="center" wrapText="1"/>
    </xf>
    <xf numFmtId="0" fontId="5" fillId="0" borderId="0" xfId="37" applyFont="1" applyFill="1" applyBorder="1"/>
    <xf numFmtId="0" fontId="5" fillId="0" borderId="0" xfId="37" applyFont="1" applyFill="1" applyAlignment="1">
      <alignment horizontal="center" vertical="center"/>
    </xf>
    <xf numFmtId="0" fontId="5" fillId="0" borderId="0" xfId="37" applyFont="1" applyFill="1" applyAlignment="1">
      <alignment horizontal="left"/>
    </xf>
    <xf numFmtId="0" fontId="37" fillId="0" borderId="0" xfId="37" applyFont="1" applyFill="1" applyBorder="1" applyAlignment="1">
      <alignment horizontal="left" vertical="center"/>
    </xf>
    <xf numFmtId="4" fontId="6" fillId="0" borderId="0" xfId="37" applyNumberFormat="1" applyFont="1" applyFill="1" applyAlignment="1">
      <alignment horizontal="center" vertical="center"/>
    </xf>
    <xf numFmtId="49" fontId="28" fillId="0" borderId="0" xfId="37" applyNumberFormat="1" applyFont="1" applyFill="1" applyBorder="1" applyAlignment="1">
      <alignment horizontal="center" vertical="center"/>
    </xf>
    <xf numFmtId="3" fontId="28" fillId="0" borderId="0" xfId="37" applyNumberFormat="1" applyFont="1" applyFill="1" applyBorder="1" applyAlignment="1">
      <alignment horizontal="center" vertical="center" wrapText="1"/>
    </xf>
    <xf numFmtId="4" fontId="28" fillId="0" borderId="0" xfId="37" applyNumberFormat="1" applyFont="1" applyFill="1" applyBorder="1" applyAlignment="1">
      <alignment vertical="center" wrapText="1"/>
    </xf>
    <xf numFmtId="0" fontId="5" fillId="0" borderId="0" xfId="37" applyFont="1" applyFill="1" applyAlignment="1">
      <alignment horizontal="left" wrapText="1"/>
    </xf>
    <xf numFmtId="0" fontId="5" fillId="0" borderId="0" xfId="37" applyFont="1" applyFill="1" applyAlignment="1"/>
    <xf numFmtId="49" fontId="28" fillId="0" borderId="0" xfId="37" applyNumberFormat="1" applyFont="1" applyFill="1" applyBorder="1" applyAlignment="1">
      <alignment horizontal="center" vertical="center" wrapText="1"/>
    </xf>
    <xf numFmtId="14" fontId="5" fillId="0" borderId="0" xfId="37" applyNumberFormat="1" applyFont="1" applyFill="1" applyAlignment="1">
      <alignment horizontal="center" wrapText="1"/>
    </xf>
    <xf numFmtId="4" fontId="28" fillId="0" borderId="0" xfId="37" applyNumberFormat="1" applyFont="1" applyFill="1" applyBorder="1" applyAlignment="1">
      <alignment wrapText="1"/>
    </xf>
    <xf numFmtId="4" fontId="87" fillId="0" borderId="0" xfId="37" applyNumberFormat="1" applyFont="1" applyFill="1" applyBorder="1" applyAlignment="1">
      <alignment vertical="center" wrapText="1"/>
    </xf>
    <xf numFmtId="0" fontId="88" fillId="0" borderId="0" xfId="1137" applyFont="1" applyFill="1" applyAlignment="1"/>
    <xf numFmtId="0" fontId="6" fillId="0" borderId="15" xfId="966" applyFont="1" applyFill="1" applyBorder="1" applyAlignment="1">
      <alignment horizontal="left"/>
    </xf>
    <xf numFmtId="0" fontId="6" fillId="0" borderId="0" xfId="0" applyFont="1" applyFill="1" applyAlignment="1">
      <alignment vertical="center"/>
    </xf>
    <xf numFmtId="3" fontId="25" fillId="0" borderId="10" xfId="0" applyNumberFormat="1" applyFont="1" applyBorder="1" applyAlignment="1">
      <alignment horizontal="center" vertical="center" wrapText="1"/>
    </xf>
    <xf numFmtId="4" fontId="25" fillId="0" borderId="10" xfId="0" applyNumberFormat="1" applyFont="1" applyBorder="1" applyAlignment="1">
      <alignment horizontal="center" vertical="center" wrapText="1"/>
    </xf>
    <xf numFmtId="0" fontId="5" fillId="0" borderId="10" xfId="0" applyFont="1" applyFill="1" applyBorder="1" applyAlignment="1">
      <alignment horizontal="center" vertical="center" wrapText="1"/>
    </xf>
    <xf numFmtId="1" fontId="89" fillId="0" borderId="30" xfId="0" applyNumberFormat="1" applyFont="1" applyFill="1" applyBorder="1" applyAlignment="1">
      <alignment horizontal="center" vertical="center" wrapText="1"/>
    </xf>
    <xf numFmtId="49" fontId="89" fillId="0" borderId="30" xfId="0" applyNumberFormat="1" applyFont="1" applyFill="1" applyBorder="1" applyAlignment="1">
      <alignment horizontal="center" vertical="center" wrapText="1"/>
    </xf>
    <xf numFmtId="2" fontId="89" fillId="0" borderId="30" xfId="0" applyNumberFormat="1" applyFont="1" applyFill="1" applyBorder="1" applyAlignment="1">
      <alignment horizontal="center" vertical="center"/>
    </xf>
    <xf numFmtId="183" fontId="89" fillId="0" borderId="30" xfId="0" applyNumberFormat="1" applyFont="1" applyFill="1" applyBorder="1" applyAlignment="1">
      <alignment horizontal="right" vertical="center"/>
    </xf>
    <xf numFmtId="0" fontId="0" fillId="0" borderId="0" xfId="0" applyFill="1"/>
    <xf numFmtId="2" fontId="6" fillId="0" borderId="15" xfId="966" applyNumberFormat="1" applyFont="1" applyFill="1" applyBorder="1" applyAlignment="1">
      <alignment wrapText="1"/>
    </xf>
    <xf numFmtId="2" fontId="42" fillId="0" borderId="15" xfId="966" applyNumberFormat="1" applyFont="1" applyFill="1" applyBorder="1" applyAlignment="1">
      <alignment wrapText="1"/>
    </xf>
    <xf numFmtId="0" fontId="5" fillId="0" borderId="0" xfId="37" applyFont="1" applyFill="1" applyAlignment="1">
      <alignment horizontal="center"/>
    </xf>
    <xf numFmtId="49"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2" fontId="6" fillId="0" borderId="10" xfId="0" applyNumberFormat="1" applyFont="1" applyFill="1" applyBorder="1" applyAlignment="1">
      <alignment horizontal="center" vertical="center" wrapText="1"/>
    </xf>
    <xf numFmtId="0" fontId="6" fillId="0" borderId="10" xfId="0" applyFont="1" applyFill="1" applyBorder="1" applyAlignment="1">
      <alignment horizontal="center" vertical="center"/>
    </xf>
    <xf numFmtId="0" fontId="37" fillId="0" borderId="16" xfId="0" applyFont="1" applyBorder="1" applyAlignment="1">
      <alignment horizontal="left" vertical="center" wrapText="1"/>
    </xf>
    <xf numFmtId="0" fontId="37" fillId="0" borderId="0" xfId="0" applyFont="1" applyBorder="1" applyAlignment="1">
      <alignment horizontal="left" vertical="center" wrapText="1"/>
    </xf>
    <xf numFmtId="0" fontId="5" fillId="0" borderId="0" xfId="0" applyFont="1" applyFill="1" applyAlignment="1">
      <alignment horizontal="center"/>
    </xf>
    <xf numFmtId="0" fontId="37" fillId="0" borderId="0" xfId="0" applyFont="1" applyBorder="1" applyAlignment="1">
      <alignment horizontal="left" vertical="center"/>
    </xf>
    <xf numFmtId="0" fontId="28" fillId="0" borderId="0" xfId="0" applyFont="1" applyBorder="1" applyAlignment="1">
      <alignment horizontal="left" vertical="center" wrapText="1"/>
    </xf>
    <xf numFmtId="0" fontId="28" fillId="0" borderId="0" xfId="0" applyFont="1" applyBorder="1" applyAlignment="1">
      <alignment horizontal="left" vertical="center"/>
    </xf>
    <xf numFmtId="0" fontId="5" fillId="0" borderId="15" xfId="0" applyFont="1" applyFill="1" applyBorder="1" applyAlignment="1">
      <alignment horizontal="center" vertical="center"/>
    </xf>
    <xf numFmtId="0" fontId="31" fillId="0" borderId="0" xfId="0" applyFont="1" applyFill="1" applyAlignment="1">
      <alignment horizontal="center" vertical="center" wrapText="1"/>
    </xf>
    <xf numFmtId="0" fontId="31" fillId="0" borderId="0" xfId="0" applyFont="1" applyFill="1" applyAlignment="1">
      <alignment horizontal="center"/>
    </xf>
    <xf numFmtId="0" fontId="5" fillId="0" borderId="0" xfId="53" applyFont="1" applyAlignment="1">
      <alignment horizontal="center" vertical="center"/>
    </xf>
    <xf numFmtId="0" fontId="28" fillId="0" borderId="0" xfId="53" applyFont="1" applyAlignment="1">
      <alignment horizontal="center" vertical="top"/>
    </xf>
    <xf numFmtId="0" fontId="28" fillId="0" borderId="0" xfId="0" applyFont="1" applyFill="1" applyAlignment="1">
      <alignment horizontal="left" vertical="top"/>
    </xf>
    <xf numFmtId="0" fontId="5" fillId="0" borderId="0" xfId="52" applyFont="1" applyFill="1" applyAlignment="1">
      <alignment horizontal="left"/>
    </xf>
    <xf numFmtId="0" fontId="5" fillId="0" borderId="0" xfId="0" applyFont="1" applyFill="1" applyAlignment="1">
      <alignment horizontal="left" vertical="center"/>
    </xf>
    <xf numFmtId="2" fontId="5" fillId="0" borderId="15" xfId="52" applyNumberFormat="1" applyFont="1" applyFill="1" applyBorder="1" applyAlignment="1">
      <alignment horizontal="left" wrapText="1"/>
    </xf>
    <xf numFmtId="49"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0" xfId="0" applyFont="1" applyFill="1" applyBorder="1" applyAlignment="1">
      <alignment horizontal="center"/>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Border="1" applyAlignment="1">
      <alignment horizontal="center" vertical="center" wrapText="1"/>
    </xf>
    <xf numFmtId="0" fontId="6" fillId="0" borderId="15" xfId="0" applyFont="1" applyFill="1" applyBorder="1" applyAlignment="1">
      <alignment horizontal="center" vertical="center" wrapText="1"/>
    </xf>
    <xf numFmtId="0" fontId="5" fillId="0" borderId="0" xfId="1137" applyFont="1" applyFill="1" applyAlignment="1">
      <alignment horizontal="left"/>
    </xf>
    <xf numFmtId="0" fontId="5" fillId="0" borderId="0" xfId="53" applyFont="1" applyAlignment="1">
      <alignment horizontal="left" vertical="center" wrapText="1"/>
    </xf>
    <xf numFmtId="0" fontId="88" fillId="0" borderId="0" xfId="53" applyFont="1" applyAlignment="1">
      <alignment horizontal="center" vertical="center"/>
    </xf>
    <xf numFmtId="0" fontId="6" fillId="0" borderId="0" xfId="53" applyFont="1" applyAlignment="1">
      <alignment horizontal="center" vertical="center"/>
    </xf>
    <xf numFmtId="2" fontId="6" fillId="0" borderId="0" xfId="1137" applyNumberFormat="1" applyFont="1" applyFill="1" applyBorder="1" applyAlignment="1">
      <alignment horizontal="left" wrapText="1"/>
    </xf>
    <xf numFmtId="0" fontId="5" fillId="0" borderId="0" xfId="37" applyFont="1" applyFill="1" applyAlignment="1">
      <alignment horizontal="center"/>
    </xf>
    <xf numFmtId="0" fontId="28" fillId="0" borderId="0" xfId="37" applyFont="1" applyBorder="1" applyAlignment="1">
      <alignment horizontal="left" vertical="center" wrapText="1"/>
    </xf>
    <xf numFmtId="0" fontId="28" fillId="0" borderId="0" xfId="37" applyFont="1" applyBorder="1" applyAlignment="1">
      <alignment horizontal="left" vertical="center"/>
    </xf>
    <xf numFmtId="0" fontId="37" fillId="0" borderId="16" xfId="37" applyFont="1" applyBorder="1" applyAlignment="1">
      <alignment horizontal="left" vertical="center" wrapText="1"/>
    </xf>
    <xf numFmtId="0" fontId="37" fillId="0" borderId="0" xfId="37" applyFont="1" applyBorder="1" applyAlignment="1">
      <alignment horizontal="left" vertical="center"/>
    </xf>
    <xf numFmtId="0" fontId="37" fillId="0" borderId="0" xfId="37" applyFont="1" applyBorder="1" applyAlignment="1">
      <alignment horizontal="left" vertical="center" wrapText="1"/>
    </xf>
    <xf numFmtId="4" fontId="25" fillId="0" borderId="11" xfId="0" applyNumberFormat="1" applyFont="1" applyBorder="1" applyAlignment="1">
      <alignment horizontal="center" vertical="center" wrapText="1"/>
    </xf>
    <xf numFmtId="4" fontId="25" fillId="0" borderId="13" xfId="0" applyNumberFormat="1" applyFont="1" applyBorder="1" applyAlignment="1">
      <alignment horizontal="center" vertical="center" wrapText="1"/>
    </xf>
    <xf numFmtId="4" fontId="25" fillId="0" borderId="12" xfId="0" applyNumberFormat="1" applyFont="1" applyBorder="1" applyAlignment="1">
      <alignment horizontal="center" vertical="center" wrapText="1"/>
    </xf>
    <xf numFmtId="0" fontId="25" fillId="0" borderId="0" xfId="37" applyFont="1" applyFill="1" applyBorder="1" applyAlignment="1">
      <alignment horizontal="left" vertical="center" wrapText="1"/>
    </xf>
    <xf numFmtId="0" fontId="5" fillId="0" borderId="10" xfId="54" applyFont="1" applyFill="1" applyBorder="1" applyAlignment="1">
      <alignment horizontal="center" vertical="center" wrapText="1"/>
    </xf>
    <xf numFmtId="49" fontId="25" fillId="0" borderId="0" xfId="37" applyNumberFormat="1" applyFont="1" applyFill="1" applyBorder="1" applyAlignment="1">
      <alignment horizontal="left" vertical="center"/>
    </xf>
    <xf numFmtId="0" fontId="31" fillId="0" borderId="0" xfId="37" applyFont="1" applyFill="1" applyAlignment="1">
      <alignment horizontal="center" vertical="center" wrapText="1"/>
    </xf>
    <xf numFmtId="0" fontId="88" fillId="0" borderId="0" xfId="37" applyFont="1" applyFill="1" applyAlignment="1">
      <alignment horizontal="center"/>
    </xf>
    <xf numFmtId="2" fontId="42" fillId="0" borderId="15" xfId="966" applyNumberFormat="1" applyFont="1" applyFill="1" applyBorder="1" applyAlignment="1">
      <alignment horizontal="left" wrapText="1"/>
    </xf>
    <xf numFmtId="2" fontId="6" fillId="0" borderId="0" xfId="966" applyNumberFormat="1" applyFont="1" applyFill="1" applyBorder="1" applyAlignment="1">
      <alignment horizontal="left" wrapText="1"/>
    </xf>
    <xf numFmtId="0" fontId="25" fillId="0" borderId="31" xfId="37" applyFont="1" applyBorder="1" applyAlignment="1">
      <alignment horizontal="center" vertical="center"/>
    </xf>
    <xf numFmtId="184" fontId="25" fillId="0" borderId="31" xfId="37" applyNumberFormat="1" applyFont="1" applyFill="1" applyBorder="1" applyAlignment="1">
      <alignment horizontal="center" vertical="center"/>
    </xf>
    <xf numFmtId="0" fontId="25" fillId="0" borderId="31" xfId="37" applyFont="1" applyFill="1" applyBorder="1" applyAlignment="1">
      <alignment horizontal="center" vertical="center"/>
    </xf>
  </cellXfs>
  <cellStyles count="1306">
    <cellStyle name=" 1" xfId="56"/>
    <cellStyle name="_2008г. и 4кв" xfId="57"/>
    <cellStyle name="_4_macro 2009" xfId="58"/>
    <cellStyle name="_Condition-long(2012-2030)нах" xfId="59"/>
    <cellStyle name="_CPI foodimp" xfId="60"/>
    <cellStyle name="_macro 2012 var 1" xfId="61"/>
    <cellStyle name="_SeriesAttributes" xfId="62"/>
    <cellStyle name="_v2008-2012-15.12.09вар(2)-11.2030" xfId="63"/>
    <cellStyle name="_v-2013-2030- 2b17.01.11Нах-cpiнов. курс inn 1-2-Е1xls" xfId="64"/>
    <cellStyle name="_Газ-расчет-16 0508Клдо 2023" xfId="65"/>
    <cellStyle name="_Газ-расчет-net-back 21,12.09 до 2030 в2" xfId="66"/>
    <cellStyle name="_ИПЦЖКХ2105 08-до 2023вар1" xfId="67"/>
    <cellStyle name="_Книга1" xfId="68"/>
    <cellStyle name="_Книга3" xfId="69"/>
    <cellStyle name="_Копия Condition-все вар13.12.08" xfId="70"/>
    <cellStyle name="_курсовые разницы 01,06,08" xfId="71"/>
    <cellStyle name="_Макро_2030 год" xfId="72"/>
    <cellStyle name="_Модель - 2(23)" xfId="73"/>
    <cellStyle name="_Правила заполнения" xfId="74"/>
    <cellStyle name="_Сб-macro 2020" xfId="75"/>
    <cellStyle name="_Сб-macro 2020_v2008-2012-15.12.09вар(2)-11.2030" xfId="76"/>
    <cellStyle name="_Сб-macro 2020_v2008-2012-23.09.09вар2а-11" xfId="77"/>
    <cellStyle name="_ЦФ  реализация акций 2008-2010" xfId="78"/>
    <cellStyle name="_ЦФ  реализация акций 2008-2010_акции по годам 2009-2012" xfId="79"/>
    <cellStyle name="_ЦФ  реализация акций 2008-2010_Копия Прогноз ПТРдо 2030г  (3)" xfId="80"/>
    <cellStyle name="_ЦФ  реализация акций 2008-2010_Прогноз ПТРдо 2030г." xfId="81"/>
    <cellStyle name="1Normal" xfId="82"/>
    <cellStyle name="20% - Accent1" xfId="83"/>
    <cellStyle name="20% - Accent2" xfId="84"/>
    <cellStyle name="20% - Accent3" xfId="85"/>
    <cellStyle name="20% - Accent4" xfId="86"/>
    <cellStyle name="20% - Accent5" xfId="87"/>
    <cellStyle name="20% - Accent6" xfId="88"/>
    <cellStyle name="20% — акцент1" xfId="1" builtinId="30" customBuiltin="1"/>
    <cellStyle name="20% - Акцент1 2" xfId="89"/>
    <cellStyle name="20% - Акцент1 3" xfId="90"/>
    <cellStyle name="20% — акцент2" xfId="2" builtinId="34" customBuiltin="1"/>
    <cellStyle name="20% - Акцент2 2" xfId="91"/>
    <cellStyle name="20% - Акцент2 3" xfId="92"/>
    <cellStyle name="20% — акцент3" xfId="3" builtinId="38" customBuiltin="1"/>
    <cellStyle name="20% - Акцент3 2" xfId="93"/>
    <cellStyle name="20% - Акцент3 3" xfId="94"/>
    <cellStyle name="20% — акцент4" xfId="4" builtinId="42" customBuiltin="1"/>
    <cellStyle name="20% - Акцент4 2" xfId="95"/>
    <cellStyle name="20% - Акцент4 3" xfId="96"/>
    <cellStyle name="20% — акцент5" xfId="5" builtinId="46" customBuiltin="1"/>
    <cellStyle name="20% - Акцент5 2" xfId="97"/>
    <cellStyle name="20% - Акцент5 3" xfId="98"/>
    <cellStyle name="20% — акцент6" xfId="6" builtinId="50" customBuiltin="1"/>
    <cellStyle name="20% - Акцент6 2" xfId="99"/>
    <cellStyle name="20% - Акцент6 3" xfId="100"/>
    <cellStyle name="40% - Accent1" xfId="101"/>
    <cellStyle name="40% - Accent2" xfId="102"/>
    <cellStyle name="40% - Accent3" xfId="103"/>
    <cellStyle name="40% - Accent4" xfId="104"/>
    <cellStyle name="40% - Accent5" xfId="105"/>
    <cellStyle name="40% - Accent6" xfId="106"/>
    <cellStyle name="40% — акцент1" xfId="7" builtinId="31" customBuiltin="1"/>
    <cellStyle name="40% - Акцент1 2" xfId="107"/>
    <cellStyle name="40% - Акцент1 3" xfId="108"/>
    <cellStyle name="40% — акцент2" xfId="8" builtinId="35" customBuiltin="1"/>
    <cellStyle name="40% - Акцент2 2" xfId="109"/>
    <cellStyle name="40% - Акцент2 3" xfId="110"/>
    <cellStyle name="40% — акцент3" xfId="9" builtinId="39" customBuiltin="1"/>
    <cellStyle name="40% - Акцент3 2" xfId="111"/>
    <cellStyle name="40% - Акцент3 3" xfId="112"/>
    <cellStyle name="40% — акцент4" xfId="10" builtinId="43" customBuiltin="1"/>
    <cellStyle name="40% - Акцент4 2" xfId="113"/>
    <cellStyle name="40% - Акцент4 3" xfId="114"/>
    <cellStyle name="40% — акцент5" xfId="11" builtinId="47" customBuiltin="1"/>
    <cellStyle name="40% - Акцент5 2" xfId="115"/>
    <cellStyle name="40% - Акцент5 3" xfId="116"/>
    <cellStyle name="40% — акцент6" xfId="12" builtinId="51" customBuiltin="1"/>
    <cellStyle name="40% - Акцент6 2" xfId="117"/>
    <cellStyle name="40% - Акцент6 3" xfId="118"/>
    <cellStyle name="60% - Accent1" xfId="119"/>
    <cellStyle name="60% - Accent2" xfId="120"/>
    <cellStyle name="60% - Accent3" xfId="121"/>
    <cellStyle name="60% - Accent4" xfId="122"/>
    <cellStyle name="60% - Accent5" xfId="123"/>
    <cellStyle name="60% - Accent6" xfId="124"/>
    <cellStyle name="60% — акцент1" xfId="13" builtinId="32" customBuiltin="1"/>
    <cellStyle name="60% - Акцент1 2" xfId="125"/>
    <cellStyle name="60% — акцент2" xfId="14" builtinId="36" customBuiltin="1"/>
    <cellStyle name="60% - Акцент2 2" xfId="126"/>
    <cellStyle name="60% — акцент3" xfId="15" builtinId="40" customBuiltin="1"/>
    <cellStyle name="60% - Акцент3 2" xfId="127"/>
    <cellStyle name="60% — акцент4" xfId="16" builtinId="44" customBuiltin="1"/>
    <cellStyle name="60% - Акцент4 2" xfId="128"/>
    <cellStyle name="60% — акцент5" xfId="17" builtinId="48" customBuiltin="1"/>
    <cellStyle name="60% - Акцент5 2" xfId="129"/>
    <cellStyle name="60% — акцент6" xfId="18" builtinId="52" customBuiltin="1"/>
    <cellStyle name="60% - Акцент6 2" xfId="130"/>
    <cellStyle name="Accent1" xfId="131"/>
    <cellStyle name="Accent1 - 20%" xfId="132"/>
    <cellStyle name="Accent1 - 20% 2" xfId="133"/>
    <cellStyle name="Accent1 - 20% 3" xfId="134"/>
    <cellStyle name="Accent1 - 20% 4" xfId="135"/>
    <cellStyle name="Accent1 - 20% 5" xfId="136"/>
    <cellStyle name="Accent1 - 20% 6" xfId="137"/>
    <cellStyle name="Accent1 - 40%" xfId="138"/>
    <cellStyle name="Accent1 - 40% 2" xfId="139"/>
    <cellStyle name="Accent1 - 40% 3" xfId="140"/>
    <cellStyle name="Accent1 - 40% 4" xfId="141"/>
    <cellStyle name="Accent1 - 40% 5" xfId="142"/>
    <cellStyle name="Accent1 - 40% 6" xfId="143"/>
    <cellStyle name="Accent1 - 60%" xfId="144"/>
    <cellStyle name="Accent1 - 60% 2" xfId="145"/>
    <cellStyle name="Accent1 - 60% 3" xfId="146"/>
    <cellStyle name="Accent1 - 60% 4" xfId="147"/>
    <cellStyle name="Accent1 - 60% 5" xfId="148"/>
    <cellStyle name="Accent1 - 60% 6" xfId="149"/>
    <cellStyle name="Accent1_акции по годам 2009-2012" xfId="150"/>
    <cellStyle name="Accent2" xfId="151"/>
    <cellStyle name="Accent2 - 20%" xfId="152"/>
    <cellStyle name="Accent2 - 20% 2" xfId="153"/>
    <cellStyle name="Accent2 - 20% 3" xfId="154"/>
    <cellStyle name="Accent2 - 20% 4" xfId="155"/>
    <cellStyle name="Accent2 - 20% 5" xfId="156"/>
    <cellStyle name="Accent2 - 20% 6" xfId="157"/>
    <cellStyle name="Accent2 - 40%" xfId="158"/>
    <cellStyle name="Accent2 - 40% 2" xfId="159"/>
    <cellStyle name="Accent2 - 40% 3" xfId="160"/>
    <cellStyle name="Accent2 - 40% 4" xfId="161"/>
    <cellStyle name="Accent2 - 40% 5" xfId="162"/>
    <cellStyle name="Accent2 - 40% 6" xfId="163"/>
    <cellStyle name="Accent2 - 60%" xfId="164"/>
    <cellStyle name="Accent2 - 60% 2" xfId="165"/>
    <cellStyle name="Accent2 - 60% 3" xfId="166"/>
    <cellStyle name="Accent2 - 60% 4" xfId="167"/>
    <cellStyle name="Accent2 - 60% 5" xfId="168"/>
    <cellStyle name="Accent2 - 60% 6" xfId="169"/>
    <cellStyle name="Accent2_акции по годам 2009-2012" xfId="170"/>
    <cellStyle name="Accent3" xfId="171"/>
    <cellStyle name="Accent3 - 20%" xfId="172"/>
    <cellStyle name="Accent3 - 20% 2" xfId="173"/>
    <cellStyle name="Accent3 - 20% 3" xfId="174"/>
    <cellStyle name="Accent3 - 20% 4" xfId="175"/>
    <cellStyle name="Accent3 - 20% 5" xfId="176"/>
    <cellStyle name="Accent3 - 20% 6" xfId="177"/>
    <cellStyle name="Accent3 - 40%" xfId="178"/>
    <cellStyle name="Accent3 - 40% 2" xfId="179"/>
    <cellStyle name="Accent3 - 40% 3" xfId="180"/>
    <cellStyle name="Accent3 - 40% 4" xfId="181"/>
    <cellStyle name="Accent3 - 40% 5" xfId="182"/>
    <cellStyle name="Accent3 - 40% 6" xfId="183"/>
    <cellStyle name="Accent3 - 60%" xfId="184"/>
    <cellStyle name="Accent3 - 60% 2" xfId="185"/>
    <cellStyle name="Accent3 - 60% 3" xfId="186"/>
    <cellStyle name="Accent3 - 60% 4" xfId="187"/>
    <cellStyle name="Accent3 - 60% 5" xfId="188"/>
    <cellStyle name="Accent3 - 60% 6" xfId="189"/>
    <cellStyle name="Accent3_7-р" xfId="190"/>
    <cellStyle name="Accent4" xfId="191"/>
    <cellStyle name="Accent4 - 20%" xfId="192"/>
    <cellStyle name="Accent4 - 20% 2" xfId="193"/>
    <cellStyle name="Accent4 - 20% 3" xfId="194"/>
    <cellStyle name="Accent4 - 20% 4" xfId="195"/>
    <cellStyle name="Accent4 - 20% 5" xfId="196"/>
    <cellStyle name="Accent4 - 20% 6" xfId="197"/>
    <cellStyle name="Accent4 - 40%" xfId="198"/>
    <cellStyle name="Accent4 - 40% 2" xfId="199"/>
    <cellStyle name="Accent4 - 40% 3" xfId="200"/>
    <cellStyle name="Accent4 - 40% 4" xfId="201"/>
    <cellStyle name="Accent4 - 40% 5" xfId="202"/>
    <cellStyle name="Accent4 - 40% 6" xfId="203"/>
    <cellStyle name="Accent4 - 60%" xfId="204"/>
    <cellStyle name="Accent4 - 60% 2" xfId="205"/>
    <cellStyle name="Accent4 - 60% 3" xfId="206"/>
    <cellStyle name="Accent4 - 60% 4" xfId="207"/>
    <cellStyle name="Accent4 - 60% 5" xfId="208"/>
    <cellStyle name="Accent4 - 60% 6" xfId="209"/>
    <cellStyle name="Accent4_7-р" xfId="210"/>
    <cellStyle name="Accent5" xfId="211"/>
    <cellStyle name="Accent5 - 20%" xfId="212"/>
    <cellStyle name="Accent5 - 20% 2" xfId="213"/>
    <cellStyle name="Accent5 - 20% 3" xfId="214"/>
    <cellStyle name="Accent5 - 20% 4" xfId="215"/>
    <cellStyle name="Accent5 - 20% 5" xfId="216"/>
    <cellStyle name="Accent5 - 20% 6" xfId="217"/>
    <cellStyle name="Accent5 - 40%" xfId="218"/>
    <cellStyle name="Accent5 - 60%" xfId="219"/>
    <cellStyle name="Accent5 - 60% 2" xfId="220"/>
    <cellStyle name="Accent5 - 60% 3" xfId="221"/>
    <cellStyle name="Accent5 - 60% 4" xfId="222"/>
    <cellStyle name="Accent5 - 60% 5" xfId="223"/>
    <cellStyle name="Accent5 - 60% 6" xfId="224"/>
    <cellStyle name="Accent5_7-р" xfId="225"/>
    <cellStyle name="Accent6" xfId="226"/>
    <cellStyle name="Accent6 - 20%" xfId="227"/>
    <cellStyle name="Accent6 - 40%" xfId="228"/>
    <cellStyle name="Accent6 - 40% 2" xfId="229"/>
    <cellStyle name="Accent6 - 40% 3" xfId="230"/>
    <cellStyle name="Accent6 - 40% 4" xfId="231"/>
    <cellStyle name="Accent6 - 40% 5" xfId="232"/>
    <cellStyle name="Accent6 - 40% 6" xfId="233"/>
    <cellStyle name="Accent6 - 60%" xfId="234"/>
    <cellStyle name="Accent6 - 60% 2" xfId="235"/>
    <cellStyle name="Accent6 - 60% 3" xfId="236"/>
    <cellStyle name="Accent6 - 60% 4" xfId="237"/>
    <cellStyle name="Accent6 - 60% 5" xfId="238"/>
    <cellStyle name="Accent6 - 60% 6" xfId="239"/>
    <cellStyle name="Accent6_7-р" xfId="240"/>
    <cellStyle name="Annotations Cell - PerformancePoint" xfId="241"/>
    <cellStyle name="Arial007000001514155735" xfId="242"/>
    <cellStyle name="Arial007000001514155735 2" xfId="243"/>
    <cellStyle name="Arial0070000015536870911" xfId="244"/>
    <cellStyle name="Arial0070000015536870911 2" xfId="245"/>
    <cellStyle name="Arial007000001565535" xfId="246"/>
    <cellStyle name="Arial007000001565535 2" xfId="247"/>
    <cellStyle name="Arial0110010000536870911" xfId="248"/>
    <cellStyle name="Arial01101000015536870911" xfId="249"/>
    <cellStyle name="Arial017010000536870911" xfId="250"/>
    <cellStyle name="Arial018000000536870911" xfId="251"/>
    <cellStyle name="Arial10170100015536870911" xfId="252"/>
    <cellStyle name="Arial10170100015536870911 2" xfId="253"/>
    <cellStyle name="Arial107000000536870911" xfId="254"/>
    <cellStyle name="Arial107000001514155735" xfId="255"/>
    <cellStyle name="Arial107000001514155735 2" xfId="256"/>
    <cellStyle name="Arial107000001514155735FMT" xfId="257"/>
    <cellStyle name="Arial107000001514155735FMT 2" xfId="258"/>
    <cellStyle name="Arial1070000015536870911" xfId="259"/>
    <cellStyle name="Arial1070000015536870911 2" xfId="260"/>
    <cellStyle name="Arial1070000015536870911FMT" xfId="261"/>
    <cellStyle name="Arial1070000015536870911FMT 2" xfId="262"/>
    <cellStyle name="Arial107000001565535" xfId="263"/>
    <cellStyle name="Arial107000001565535 2" xfId="264"/>
    <cellStyle name="Arial107000001565535FMT" xfId="265"/>
    <cellStyle name="Arial107000001565535FMT 2" xfId="266"/>
    <cellStyle name="Arial117100000536870911" xfId="267"/>
    <cellStyle name="Arial118000000536870911" xfId="268"/>
    <cellStyle name="Arial2110100000536870911" xfId="269"/>
    <cellStyle name="Arial21101000015536870911" xfId="270"/>
    <cellStyle name="Arial2170000015536870911" xfId="271"/>
    <cellStyle name="Arial2170000015536870911 2" xfId="272"/>
    <cellStyle name="Arial2170000015536870911FMT" xfId="273"/>
    <cellStyle name="Arial2170000015536870911FMT 2" xfId="274"/>
    <cellStyle name="Bad" xfId="275"/>
    <cellStyle name="Calc Currency (0)" xfId="276"/>
    <cellStyle name="Calc Currency (2)" xfId="277"/>
    <cellStyle name="Calc Percent (0)" xfId="278"/>
    <cellStyle name="Calc Percent (1)" xfId="279"/>
    <cellStyle name="Calc Percent (2)" xfId="280"/>
    <cellStyle name="Calc Units (0)" xfId="281"/>
    <cellStyle name="Calc Units (1)" xfId="282"/>
    <cellStyle name="Calc Units (2)" xfId="283"/>
    <cellStyle name="Calculation" xfId="284"/>
    <cellStyle name="Check Cell" xfId="285"/>
    <cellStyle name="Comma [00]" xfId="286"/>
    <cellStyle name="Comma 2" xfId="287"/>
    <cellStyle name="Comma 3" xfId="288"/>
    <cellStyle name="Currency [00]" xfId="289"/>
    <cellStyle name="Data Cell - PerformancePoint" xfId="290"/>
    <cellStyle name="Data Entry Cell - PerformancePoint" xfId="291"/>
    <cellStyle name="Date Short" xfId="292"/>
    <cellStyle name="Default" xfId="293"/>
    <cellStyle name="Dezimal [0]_PERSONAL" xfId="294"/>
    <cellStyle name="Dezimal_PERSONAL" xfId="295"/>
    <cellStyle name="Emphasis 1" xfId="296"/>
    <cellStyle name="Emphasis 1 2" xfId="297"/>
    <cellStyle name="Emphasis 1 3" xfId="298"/>
    <cellStyle name="Emphasis 1 4" xfId="299"/>
    <cellStyle name="Emphasis 1 5" xfId="300"/>
    <cellStyle name="Emphasis 1 6" xfId="301"/>
    <cellStyle name="Emphasis 2" xfId="302"/>
    <cellStyle name="Emphasis 2 2" xfId="303"/>
    <cellStyle name="Emphasis 2 3" xfId="304"/>
    <cellStyle name="Emphasis 2 4" xfId="305"/>
    <cellStyle name="Emphasis 2 5" xfId="306"/>
    <cellStyle name="Emphasis 2 6" xfId="307"/>
    <cellStyle name="Emphasis 3" xfId="308"/>
    <cellStyle name="Enter Currency (0)" xfId="309"/>
    <cellStyle name="Enter Currency (2)" xfId="310"/>
    <cellStyle name="Enter Units (0)" xfId="311"/>
    <cellStyle name="Enter Units (1)" xfId="312"/>
    <cellStyle name="Enter Units (2)" xfId="313"/>
    <cellStyle name="Euro" xfId="314"/>
    <cellStyle name="Explanatory Text" xfId="315"/>
    <cellStyle name="Good" xfId="316"/>
    <cellStyle name="Good 2" xfId="317"/>
    <cellStyle name="Good 3" xfId="318"/>
    <cellStyle name="Good 4" xfId="319"/>
    <cellStyle name="Good_7-р_Из_Системы" xfId="320"/>
    <cellStyle name="Header1" xfId="321"/>
    <cellStyle name="Header2" xfId="322"/>
    <cellStyle name="Heading 1" xfId="323"/>
    <cellStyle name="Heading 2" xfId="324"/>
    <cellStyle name="Heading 3" xfId="325"/>
    <cellStyle name="Heading 4" xfId="326"/>
    <cellStyle name="Input" xfId="327"/>
    <cellStyle name="Link Currency (0)" xfId="328"/>
    <cellStyle name="Link Currency (2)" xfId="329"/>
    <cellStyle name="Link Units (0)" xfId="330"/>
    <cellStyle name="Link Units (1)" xfId="331"/>
    <cellStyle name="Link Units (2)" xfId="332"/>
    <cellStyle name="Linked Cell" xfId="333"/>
    <cellStyle name="Locked Cell - PerformancePoint" xfId="334"/>
    <cellStyle name="Neutral" xfId="335"/>
    <cellStyle name="Neutral 2" xfId="336"/>
    <cellStyle name="Neutral 3" xfId="337"/>
    <cellStyle name="Neutral 4" xfId="338"/>
    <cellStyle name="Neutral_7-р_Из_Системы" xfId="339"/>
    <cellStyle name="Norma11l" xfId="340"/>
    <cellStyle name="Normal" xfId="961"/>
    <cellStyle name="Normal 2" xfId="341"/>
    <cellStyle name="Normal 2 2" xfId="342"/>
    <cellStyle name="Normal 3" xfId="343"/>
    <cellStyle name="Normal 4" xfId="344"/>
    <cellStyle name="Normal 5" xfId="345"/>
    <cellStyle name="Normal_macro 2012 var 1" xfId="346"/>
    <cellStyle name="Note" xfId="347"/>
    <cellStyle name="Note 2" xfId="348"/>
    <cellStyle name="Note 3" xfId="349"/>
    <cellStyle name="Note 4" xfId="350"/>
    <cellStyle name="Note_7-р_Из_Системы" xfId="351"/>
    <cellStyle name="Output" xfId="352"/>
    <cellStyle name="Percent [0]" xfId="353"/>
    <cellStyle name="Percent [00]" xfId="354"/>
    <cellStyle name="Percent 2" xfId="355"/>
    <cellStyle name="Percent 3" xfId="356"/>
    <cellStyle name="PrePop Currency (0)" xfId="357"/>
    <cellStyle name="PrePop Currency (2)" xfId="358"/>
    <cellStyle name="PrePop Units (0)" xfId="359"/>
    <cellStyle name="PrePop Units (1)" xfId="360"/>
    <cellStyle name="PrePop Units (2)" xfId="361"/>
    <cellStyle name="SAPBEXaggData" xfId="362"/>
    <cellStyle name="SAPBEXaggData 2" xfId="363"/>
    <cellStyle name="SAPBEXaggData 3" xfId="364"/>
    <cellStyle name="SAPBEXaggData 4" xfId="365"/>
    <cellStyle name="SAPBEXaggData 5" xfId="366"/>
    <cellStyle name="SAPBEXaggData 6" xfId="367"/>
    <cellStyle name="SAPBEXaggDataEmph" xfId="368"/>
    <cellStyle name="SAPBEXaggDataEmph 2" xfId="369"/>
    <cellStyle name="SAPBEXaggDataEmph 3" xfId="370"/>
    <cellStyle name="SAPBEXaggDataEmph 4" xfId="371"/>
    <cellStyle name="SAPBEXaggDataEmph 5" xfId="372"/>
    <cellStyle name="SAPBEXaggDataEmph 6" xfId="373"/>
    <cellStyle name="SAPBEXaggItem" xfId="374"/>
    <cellStyle name="SAPBEXaggItem 2" xfId="375"/>
    <cellStyle name="SAPBEXaggItem 3" xfId="376"/>
    <cellStyle name="SAPBEXaggItem 4" xfId="377"/>
    <cellStyle name="SAPBEXaggItem 5" xfId="378"/>
    <cellStyle name="SAPBEXaggItem 6" xfId="379"/>
    <cellStyle name="SAPBEXaggItemX" xfId="380"/>
    <cellStyle name="SAPBEXaggItemX 2" xfId="381"/>
    <cellStyle name="SAPBEXaggItemX 3" xfId="382"/>
    <cellStyle name="SAPBEXaggItemX 4" xfId="383"/>
    <cellStyle name="SAPBEXaggItemX 5" xfId="384"/>
    <cellStyle name="SAPBEXaggItemX 6" xfId="385"/>
    <cellStyle name="SAPBEXchaText" xfId="386"/>
    <cellStyle name="SAPBEXchaText 2" xfId="387"/>
    <cellStyle name="SAPBEXchaText 3" xfId="388"/>
    <cellStyle name="SAPBEXchaText 4" xfId="389"/>
    <cellStyle name="SAPBEXchaText 5" xfId="390"/>
    <cellStyle name="SAPBEXchaText 6" xfId="391"/>
    <cellStyle name="SAPBEXchaText_Приложение_1_к_7-у-о_2009_Кв_1_ФСТ" xfId="392"/>
    <cellStyle name="SAPBEXexcBad7" xfId="393"/>
    <cellStyle name="SAPBEXexcBad7 2" xfId="394"/>
    <cellStyle name="SAPBEXexcBad7 3" xfId="395"/>
    <cellStyle name="SAPBEXexcBad7 4" xfId="396"/>
    <cellStyle name="SAPBEXexcBad7 5" xfId="397"/>
    <cellStyle name="SAPBEXexcBad7 6" xfId="398"/>
    <cellStyle name="SAPBEXexcBad8" xfId="399"/>
    <cellStyle name="SAPBEXexcBad8 2" xfId="400"/>
    <cellStyle name="SAPBEXexcBad8 3" xfId="401"/>
    <cellStyle name="SAPBEXexcBad8 4" xfId="402"/>
    <cellStyle name="SAPBEXexcBad8 5" xfId="403"/>
    <cellStyle name="SAPBEXexcBad8 6" xfId="404"/>
    <cellStyle name="SAPBEXexcBad9" xfId="405"/>
    <cellStyle name="SAPBEXexcBad9 2" xfId="406"/>
    <cellStyle name="SAPBEXexcBad9 3" xfId="407"/>
    <cellStyle name="SAPBEXexcBad9 4" xfId="408"/>
    <cellStyle name="SAPBEXexcBad9 5" xfId="409"/>
    <cellStyle name="SAPBEXexcBad9 6" xfId="410"/>
    <cellStyle name="SAPBEXexcCritical4" xfId="411"/>
    <cellStyle name="SAPBEXexcCritical4 2" xfId="412"/>
    <cellStyle name="SAPBEXexcCritical4 3" xfId="413"/>
    <cellStyle name="SAPBEXexcCritical4 4" xfId="414"/>
    <cellStyle name="SAPBEXexcCritical4 5" xfId="415"/>
    <cellStyle name="SAPBEXexcCritical4 6" xfId="416"/>
    <cellStyle name="SAPBEXexcCritical5" xfId="417"/>
    <cellStyle name="SAPBEXexcCritical5 2" xfId="418"/>
    <cellStyle name="SAPBEXexcCritical5 3" xfId="419"/>
    <cellStyle name="SAPBEXexcCritical5 4" xfId="420"/>
    <cellStyle name="SAPBEXexcCritical5 5" xfId="421"/>
    <cellStyle name="SAPBEXexcCritical5 6" xfId="422"/>
    <cellStyle name="SAPBEXexcCritical6" xfId="423"/>
    <cellStyle name="SAPBEXexcCritical6 2" xfId="424"/>
    <cellStyle name="SAPBEXexcCritical6 3" xfId="425"/>
    <cellStyle name="SAPBEXexcCritical6 4" xfId="426"/>
    <cellStyle name="SAPBEXexcCritical6 5" xfId="427"/>
    <cellStyle name="SAPBEXexcCritical6 6" xfId="428"/>
    <cellStyle name="SAPBEXexcGood1" xfId="429"/>
    <cellStyle name="SAPBEXexcGood1 2" xfId="430"/>
    <cellStyle name="SAPBEXexcGood1 3" xfId="431"/>
    <cellStyle name="SAPBEXexcGood1 4" xfId="432"/>
    <cellStyle name="SAPBEXexcGood1 5" xfId="433"/>
    <cellStyle name="SAPBEXexcGood1 6" xfId="434"/>
    <cellStyle name="SAPBEXexcGood2" xfId="435"/>
    <cellStyle name="SAPBEXexcGood2 2" xfId="436"/>
    <cellStyle name="SAPBEXexcGood2 3" xfId="437"/>
    <cellStyle name="SAPBEXexcGood2 4" xfId="438"/>
    <cellStyle name="SAPBEXexcGood2 5" xfId="439"/>
    <cellStyle name="SAPBEXexcGood2 6" xfId="440"/>
    <cellStyle name="SAPBEXexcGood3" xfId="441"/>
    <cellStyle name="SAPBEXexcGood3 2" xfId="442"/>
    <cellStyle name="SAPBEXexcGood3 3" xfId="443"/>
    <cellStyle name="SAPBEXexcGood3 4" xfId="444"/>
    <cellStyle name="SAPBEXexcGood3 5" xfId="445"/>
    <cellStyle name="SAPBEXexcGood3 6" xfId="446"/>
    <cellStyle name="SAPBEXfilterDrill" xfId="447"/>
    <cellStyle name="SAPBEXfilterDrill 2" xfId="448"/>
    <cellStyle name="SAPBEXfilterDrill 3" xfId="449"/>
    <cellStyle name="SAPBEXfilterDrill 4" xfId="450"/>
    <cellStyle name="SAPBEXfilterDrill 5" xfId="451"/>
    <cellStyle name="SAPBEXfilterDrill 6" xfId="452"/>
    <cellStyle name="SAPBEXfilterItem" xfId="453"/>
    <cellStyle name="SAPBEXfilterItem 2" xfId="454"/>
    <cellStyle name="SAPBEXfilterItem 3" xfId="455"/>
    <cellStyle name="SAPBEXfilterItem 4" xfId="456"/>
    <cellStyle name="SAPBEXfilterItem 5" xfId="457"/>
    <cellStyle name="SAPBEXfilterItem 6" xfId="458"/>
    <cellStyle name="SAPBEXfilterText" xfId="459"/>
    <cellStyle name="SAPBEXfilterText 2" xfId="460"/>
    <cellStyle name="SAPBEXfilterText 3" xfId="461"/>
    <cellStyle name="SAPBEXfilterText 4" xfId="462"/>
    <cellStyle name="SAPBEXfilterText 5" xfId="463"/>
    <cellStyle name="SAPBEXfilterText 6" xfId="464"/>
    <cellStyle name="SAPBEXformats" xfId="465"/>
    <cellStyle name="SAPBEXformats 2" xfId="466"/>
    <cellStyle name="SAPBEXformats 3" xfId="467"/>
    <cellStyle name="SAPBEXformats 4" xfId="468"/>
    <cellStyle name="SAPBEXformats 5" xfId="469"/>
    <cellStyle name="SAPBEXformats 6" xfId="470"/>
    <cellStyle name="SAPBEXheaderItem" xfId="471"/>
    <cellStyle name="SAPBEXheaderItem 2" xfId="472"/>
    <cellStyle name="SAPBEXheaderItem 3" xfId="473"/>
    <cellStyle name="SAPBEXheaderItem 4" xfId="474"/>
    <cellStyle name="SAPBEXheaderItem 5" xfId="475"/>
    <cellStyle name="SAPBEXheaderItem 6" xfId="476"/>
    <cellStyle name="SAPBEXheaderText" xfId="477"/>
    <cellStyle name="SAPBEXheaderText 2" xfId="478"/>
    <cellStyle name="SAPBEXheaderText 3" xfId="479"/>
    <cellStyle name="SAPBEXheaderText 4" xfId="480"/>
    <cellStyle name="SAPBEXheaderText 5" xfId="481"/>
    <cellStyle name="SAPBEXheaderText 6" xfId="482"/>
    <cellStyle name="SAPBEXHLevel0" xfId="483"/>
    <cellStyle name="SAPBEXHLevel0 2" xfId="484"/>
    <cellStyle name="SAPBEXHLevel0 3" xfId="485"/>
    <cellStyle name="SAPBEXHLevel0 4" xfId="486"/>
    <cellStyle name="SAPBEXHLevel0 5" xfId="487"/>
    <cellStyle name="SAPBEXHLevel0 6" xfId="488"/>
    <cellStyle name="SAPBEXHLevel0 7" xfId="489"/>
    <cellStyle name="SAPBEXHLevel0_7y-отчетная_РЖД_2009_04" xfId="490"/>
    <cellStyle name="SAPBEXHLevel0X" xfId="491"/>
    <cellStyle name="SAPBEXHLevel0X 2" xfId="492"/>
    <cellStyle name="SAPBEXHLevel0X 3" xfId="493"/>
    <cellStyle name="SAPBEXHLevel0X 4" xfId="494"/>
    <cellStyle name="SAPBEXHLevel0X 5" xfId="495"/>
    <cellStyle name="SAPBEXHLevel0X 6" xfId="496"/>
    <cellStyle name="SAPBEXHLevel0X 7" xfId="497"/>
    <cellStyle name="SAPBEXHLevel0X 8" xfId="498"/>
    <cellStyle name="SAPBEXHLevel0X 9" xfId="499"/>
    <cellStyle name="SAPBEXHLevel0X_7-р_Из_Системы" xfId="500"/>
    <cellStyle name="SAPBEXHLevel1" xfId="501"/>
    <cellStyle name="SAPBEXHLevel1 2" xfId="502"/>
    <cellStyle name="SAPBEXHLevel1 3" xfId="503"/>
    <cellStyle name="SAPBEXHLevel1 4" xfId="504"/>
    <cellStyle name="SAPBEXHLevel1 5" xfId="505"/>
    <cellStyle name="SAPBEXHLevel1 6" xfId="506"/>
    <cellStyle name="SAPBEXHLevel1 7" xfId="507"/>
    <cellStyle name="SAPBEXHLevel1_7y-отчетная_РЖД_2009_04" xfId="508"/>
    <cellStyle name="SAPBEXHLevel1X" xfId="509"/>
    <cellStyle name="SAPBEXHLevel1X 2" xfId="510"/>
    <cellStyle name="SAPBEXHLevel1X 3" xfId="511"/>
    <cellStyle name="SAPBEXHLevel1X 4" xfId="512"/>
    <cellStyle name="SAPBEXHLevel1X 5" xfId="513"/>
    <cellStyle name="SAPBEXHLevel1X 6" xfId="514"/>
    <cellStyle name="SAPBEXHLevel1X 7" xfId="515"/>
    <cellStyle name="SAPBEXHLevel1X 8" xfId="516"/>
    <cellStyle name="SAPBEXHLevel1X 9" xfId="517"/>
    <cellStyle name="SAPBEXHLevel1X_7-р_Из_Системы" xfId="518"/>
    <cellStyle name="SAPBEXHLevel2" xfId="519"/>
    <cellStyle name="SAPBEXHLevel2 2" xfId="520"/>
    <cellStyle name="SAPBEXHLevel2 3" xfId="521"/>
    <cellStyle name="SAPBEXHLevel2 4" xfId="522"/>
    <cellStyle name="SAPBEXHLevel2 5" xfId="523"/>
    <cellStyle name="SAPBEXHLevel2 6" xfId="524"/>
    <cellStyle name="SAPBEXHLevel2_Приложение_1_к_7-у-о_2009_Кв_1_ФСТ" xfId="525"/>
    <cellStyle name="SAPBEXHLevel2X" xfId="526"/>
    <cellStyle name="SAPBEXHLevel2X 2" xfId="527"/>
    <cellStyle name="SAPBEXHLevel2X 3" xfId="528"/>
    <cellStyle name="SAPBEXHLevel2X 4" xfId="529"/>
    <cellStyle name="SAPBEXHLevel2X 5" xfId="530"/>
    <cellStyle name="SAPBEXHLevel2X 6" xfId="531"/>
    <cellStyle name="SAPBEXHLevel2X 7" xfId="532"/>
    <cellStyle name="SAPBEXHLevel2X 8" xfId="533"/>
    <cellStyle name="SAPBEXHLevel2X 9" xfId="534"/>
    <cellStyle name="SAPBEXHLevel2X_7-р_Из_Системы" xfId="535"/>
    <cellStyle name="SAPBEXHLevel3" xfId="536"/>
    <cellStyle name="SAPBEXHLevel3 2" xfId="537"/>
    <cellStyle name="SAPBEXHLevel3 3" xfId="538"/>
    <cellStyle name="SAPBEXHLevel3 4" xfId="539"/>
    <cellStyle name="SAPBEXHLevel3 5" xfId="540"/>
    <cellStyle name="SAPBEXHLevel3 6" xfId="541"/>
    <cellStyle name="SAPBEXHLevel3_Приложение_1_к_7-у-о_2009_Кв_1_ФСТ" xfId="542"/>
    <cellStyle name="SAPBEXHLevel3X" xfId="543"/>
    <cellStyle name="SAPBEXHLevel3X 2" xfId="544"/>
    <cellStyle name="SAPBEXHLevel3X 3" xfId="545"/>
    <cellStyle name="SAPBEXHLevel3X 4" xfId="546"/>
    <cellStyle name="SAPBEXHLevel3X 5" xfId="547"/>
    <cellStyle name="SAPBEXHLevel3X 6" xfId="548"/>
    <cellStyle name="SAPBEXHLevel3X 7" xfId="549"/>
    <cellStyle name="SAPBEXHLevel3X 8" xfId="550"/>
    <cellStyle name="SAPBEXHLevel3X 9" xfId="551"/>
    <cellStyle name="SAPBEXHLevel3X_7-р_Из_Системы" xfId="552"/>
    <cellStyle name="SAPBEXinputData" xfId="553"/>
    <cellStyle name="SAPBEXinputData 10" xfId="554"/>
    <cellStyle name="SAPBEXinputData 2" xfId="555"/>
    <cellStyle name="SAPBEXinputData 3" xfId="556"/>
    <cellStyle name="SAPBEXinputData 4" xfId="557"/>
    <cellStyle name="SAPBEXinputData 5" xfId="558"/>
    <cellStyle name="SAPBEXinputData 6" xfId="559"/>
    <cellStyle name="SAPBEXinputData 7" xfId="560"/>
    <cellStyle name="SAPBEXinputData 8" xfId="561"/>
    <cellStyle name="SAPBEXinputData 9" xfId="562"/>
    <cellStyle name="SAPBEXinputData_7-р_Из_Системы" xfId="563"/>
    <cellStyle name="SAPBEXItemHeader" xfId="564"/>
    <cellStyle name="SAPBEXresData" xfId="565"/>
    <cellStyle name="SAPBEXresData 2" xfId="566"/>
    <cellStyle name="SAPBEXresData 3" xfId="567"/>
    <cellStyle name="SAPBEXresData 4" xfId="568"/>
    <cellStyle name="SAPBEXresData 5" xfId="569"/>
    <cellStyle name="SAPBEXresData 6" xfId="570"/>
    <cellStyle name="SAPBEXresDataEmph" xfId="571"/>
    <cellStyle name="SAPBEXresDataEmph 2" xfId="572"/>
    <cellStyle name="SAPBEXresDataEmph 2 2" xfId="573"/>
    <cellStyle name="SAPBEXresDataEmph 3" xfId="574"/>
    <cellStyle name="SAPBEXresDataEmph 3 2" xfId="575"/>
    <cellStyle name="SAPBEXresDataEmph 4" xfId="576"/>
    <cellStyle name="SAPBEXresDataEmph 4 2" xfId="577"/>
    <cellStyle name="SAPBEXresDataEmph 5" xfId="578"/>
    <cellStyle name="SAPBEXresDataEmph 5 2" xfId="579"/>
    <cellStyle name="SAPBEXresDataEmph 6" xfId="580"/>
    <cellStyle name="SAPBEXresDataEmph 6 2" xfId="581"/>
    <cellStyle name="SAPBEXresItem" xfId="582"/>
    <cellStyle name="SAPBEXresItem 2" xfId="583"/>
    <cellStyle name="SAPBEXresItem 3" xfId="584"/>
    <cellStyle name="SAPBEXresItem 4" xfId="585"/>
    <cellStyle name="SAPBEXresItem 5" xfId="586"/>
    <cellStyle name="SAPBEXresItem 6" xfId="587"/>
    <cellStyle name="SAPBEXresItemX" xfId="588"/>
    <cellStyle name="SAPBEXresItemX 2" xfId="589"/>
    <cellStyle name="SAPBEXresItemX 3" xfId="590"/>
    <cellStyle name="SAPBEXresItemX 4" xfId="591"/>
    <cellStyle name="SAPBEXresItemX 5" xfId="592"/>
    <cellStyle name="SAPBEXresItemX 6" xfId="593"/>
    <cellStyle name="SAPBEXstdData" xfId="594"/>
    <cellStyle name="SAPBEXstdData 2" xfId="595"/>
    <cellStyle name="SAPBEXstdData 3" xfId="596"/>
    <cellStyle name="SAPBEXstdData 4" xfId="597"/>
    <cellStyle name="SAPBEXstdData 5" xfId="598"/>
    <cellStyle name="SAPBEXstdData 6" xfId="599"/>
    <cellStyle name="SAPBEXstdData_Приложение_1_к_7-у-о_2009_Кв_1_ФСТ" xfId="600"/>
    <cellStyle name="SAPBEXstdDataEmph" xfId="601"/>
    <cellStyle name="SAPBEXstdDataEmph 2" xfId="602"/>
    <cellStyle name="SAPBEXstdDataEmph 3" xfId="603"/>
    <cellStyle name="SAPBEXstdDataEmph 4" xfId="604"/>
    <cellStyle name="SAPBEXstdDataEmph 5" xfId="605"/>
    <cellStyle name="SAPBEXstdDataEmph 6" xfId="606"/>
    <cellStyle name="SAPBEXstdItem" xfId="607"/>
    <cellStyle name="SAPBEXstdItem 2" xfId="608"/>
    <cellStyle name="SAPBEXstdItem 3" xfId="609"/>
    <cellStyle name="SAPBEXstdItem 4" xfId="610"/>
    <cellStyle name="SAPBEXstdItem 5" xfId="611"/>
    <cellStyle name="SAPBEXstdItem 6" xfId="612"/>
    <cellStyle name="SAPBEXstdItem 7" xfId="613"/>
    <cellStyle name="SAPBEXstdItem_7-р" xfId="614"/>
    <cellStyle name="SAPBEXstdItemX" xfId="615"/>
    <cellStyle name="SAPBEXstdItemX 2" xfId="616"/>
    <cellStyle name="SAPBEXstdItemX 3" xfId="617"/>
    <cellStyle name="SAPBEXstdItemX 4" xfId="618"/>
    <cellStyle name="SAPBEXstdItemX 5" xfId="619"/>
    <cellStyle name="SAPBEXstdItemX 6" xfId="620"/>
    <cellStyle name="SAPBEXtitle" xfId="621"/>
    <cellStyle name="SAPBEXtitle 2" xfId="622"/>
    <cellStyle name="SAPBEXtitle 3" xfId="623"/>
    <cellStyle name="SAPBEXtitle 4" xfId="624"/>
    <cellStyle name="SAPBEXtitle 5" xfId="625"/>
    <cellStyle name="SAPBEXtitle 6" xfId="626"/>
    <cellStyle name="SAPBEXunassignedItem" xfId="627"/>
    <cellStyle name="SAPBEXunassignedItem 2" xfId="628"/>
    <cellStyle name="SAPBEXundefined" xfId="629"/>
    <cellStyle name="SAPBEXundefined 2" xfId="630"/>
    <cellStyle name="SAPBEXundefined 3" xfId="631"/>
    <cellStyle name="SAPBEXundefined 4" xfId="632"/>
    <cellStyle name="SAPBEXundefined 5" xfId="633"/>
    <cellStyle name="SAPBEXundefined 6" xfId="634"/>
    <cellStyle name="Sheet Title" xfId="635"/>
    <cellStyle name="styleColumnTitles" xfId="636"/>
    <cellStyle name="styleDateRange" xfId="637"/>
    <cellStyle name="styleHidden" xfId="638"/>
    <cellStyle name="styleNormal" xfId="639"/>
    <cellStyle name="styleSeriesAttributes" xfId="640"/>
    <cellStyle name="styleSeriesData" xfId="641"/>
    <cellStyle name="styleSeriesDataForecast" xfId="642"/>
    <cellStyle name="styleSeriesDataForecastNA" xfId="643"/>
    <cellStyle name="styleSeriesDataNA" xfId="644"/>
    <cellStyle name="Text Indent A" xfId="645"/>
    <cellStyle name="Text Indent B" xfId="646"/>
    <cellStyle name="Text Indent C" xfId="647"/>
    <cellStyle name="Times New Roman0181000015536870911" xfId="648"/>
    <cellStyle name="Title" xfId="649"/>
    <cellStyle name="Total" xfId="650"/>
    <cellStyle name="Warning Text" xfId="651"/>
    <cellStyle name="Акцент1" xfId="19" builtinId="29" customBuiltin="1"/>
    <cellStyle name="Акцент1 2" xfId="652"/>
    <cellStyle name="Акцент2" xfId="20" builtinId="33" customBuiltin="1"/>
    <cellStyle name="Акцент2 2" xfId="653"/>
    <cellStyle name="Акцент3" xfId="21" builtinId="37" customBuiltin="1"/>
    <cellStyle name="Акцент3 2" xfId="654"/>
    <cellStyle name="Акцент4" xfId="22" builtinId="41" customBuiltin="1"/>
    <cellStyle name="Акцент4 2" xfId="655"/>
    <cellStyle name="Акцент5" xfId="23" builtinId="45" customBuiltin="1"/>
    <cellStyle name="Акцент5 2" xfId="656"/>
    <cellStyle name="Акцент6" xfId="24" builtinId="49" customBuiltin="1"/>
    <cellStyle name="Акцент6 2" xfId="657"/>
    <cellStyle name="Ввод " xfId="25" builtinId="20" customBuiltin="1"/>
    <cellStyle name="Ввод  2" xfId="658"/>
    <cellStyle name="Вывод" xfId="26" builtinId="21" customBuiltin="1"/>
    <cellStyle name="Вывод 2" xfId="659"/>
    <cellStyle name="Вычисление" xfId="27" builtinId="22" customBuiltin="1"/>
    <cellStyle name="Вычисление 2" xfId="660"/>
    <cellStyle name="Заголовок 1" xfId="28" builtinId="16" customBuiltin="1"/>
    <cellStyle name="Заголовок 1 2" xfId="661"/>
    <cellStyle name="Заголовок 2" xfId="29" builtinId="17" customBuiltin="1"/>
    <cellStyle name="Заголовок 2 2" xfId="662"/>
    <cellStyle name="Заголовок 3" xfId="30" builtinId="18" customBuiltin="1"/>
    <cellStyle name="Заголовок 3 2" xfId="663"/>
    <cellStyle name="Заголовок 4" xfId="31" builtinId="19" customBuiltin="1"/>
    <cellStyle name="Заголовок 4 2" xfId="664"/>
    <cellStyle name="Итог" xfId="32" builtinId="25" customBuiltin="1"/>
    <cellStyle name="Итог 2" xfId="665"/>
    <cellStyle name="Контрольная ячейка" xfId="33" builtinId="23" customBuiltin="1"/>
    <cellStyle name="Контрольная ячейка 2" xfId="666"/>
    <cellStyle name="Название" xfId="34" builtinId="15" customBuiltin="1"/>
    <cellStyle name="Название 2" xfId="667"/>
    <cellStyle name="Нейтральный" xfId="35" builtinId="28" customBuiltin="1"/>
    <cellStyle name="Нейтральный 2" xfId="668"/>
    <cellStyle name="Обычный" xfId="0" builtinId="0"/>
    <cellStyle name="Обычный 10" xfId="669"/>
    <cellStyle name="Обычный 11" xfId="670"/>
    <cellStyle name="Обычный 12" xfId="671"/>
    <cellStyle name="Обычный 12 2" xfId="47"/>
    <cellStyle name="Обычный 12 2 2" xfId="672"/>
    <cellStyle name="Обычный 12_Т-НахВТО-газ-28.09.12" xfId="673"/>
    <cellStyle name="Обычный 13" xfId="674"/>
    <cellStyle name="Обычный 14" xfId="675"/>
    <cellStyle name="Обычный 15" xfId="676"/>
    <cellStyle name="Обычный 16" xfId="677"/>
    <cellStyle name="Обычный 16 2" xfId="678"/>
    <cellStyle name="Обычный 17" xfId="679"/>
    <cellStyle name="Обычный 18" xfId="680"/>
    <cellStyle name="Обычный 19" xfId="681"/>
    <cellStyle name="Обычный 2" xfId="36"/>
    <cellStyle name="Обычный 2 10" xfId="682"/>
    <cellStyle name="Обычный 2 11" xfId="683"/>
    <cellStyle name="Обычный 2 11 2" xfId="684"/>
    <cellStyle name="Обычный 2 11_Т-НахВТО-газ-28.09.12" xfId="685"/>
    <cellStyle name="Обычный 2 12" xfId="686"/>
    <cellStyle name="Обычный 2 12 2" xfId="687"/>
    <cellStyle name="Обычный 2 12_Т-НахВТО-газ-28.09.12" xfId="688"/>
    <cellStyle name="Обычный 2 13" xfId="689"/>
    <cellStyle name="Обычный 2 14" xfId="690"/>
    <cellStyle name="Обычный 2 2" xfId="691"/>
    <cellStyle name="Обычный 2 26 2" xfId="692"/>
    <cellStyle name="Обычный 2 3" xfId="693"/>
    <cellStyle name="Обычный 2 4" xfId="694"/>
    <cellStyle name="Обычный 2 5" xfId="695"/>
    <cellStyle name="Обычный 2 6" xfId="696"/>
    <cellStyle name="Обычный 2 7" xfId="697"/>
    <cellStyle name="Обычный 2 8" xfId="698"/>
    <cellStyle name="Обычный 2 9" xfId="699"/>
    <cellStyle name="Обычный 2_Т-НахВТО-газ-28.09.12" xfId="700"/>
    <cellStyle name="Обычный 20" xfId="701"/>
    <cellStyle name="Обычный 21" xfId="702"/>
    <cellStyle name="Обычный 22" xfId="703"/>
    <cellStyle name="Обычный 23" xfId="704"/>
    <cellStyle name="Обычный 24" xfId="705"/>
    <cellStyle name="Обычный 25" xfId="706"/>
    <cellStyle name="Обычный 26" xfId="707"/>
    <cellStyle name="Обычный 27" xfId="708"/>
    <cellStyle name="Обычный 28" xfId="709"/>
    <cellStyle name="Обычный 29" xfId="710"/>
    <cellStyle name="Обычный 3" xfId="37"/>
    <cellStyle name="Обычный 3 2" xfId="711"/>
    <cellStyle name="Обычный 3 2 2" xfId="712"/>
    <cellStyle name="Обычный 3 2 2 2" xfId="48"/>
    <cellStyle name="Обычный 3 21" xfId="713"/>
    <cellStyle name="Обычный 3 3" xfId="714"/>
    <cellStyle name="Обычный 3 4" xfId="715"/>
    <cellStyle name="Обычный 3 5" xfId="716"/>
    <cellStyle name="Обычный 3 6" xfId="717"/>
    <cellStyle name="Обычный 3_RZD_2009-2030_macromodel_090518" xfId="718"/>
    <cellStyle name="Обычный 30" xfId="719"/>
    <cellStyle name="Обычный 31" xfId="55"/>
    <cellStyle name="Обычный 4" xfId="44"/>
    <cellStyle name="Обычный 4 2" xfId="720"/>
    <cellStyle name="Обычный 4 2 2" xfId="721"/>
    <cellStyle name="Обычный 4 2 3" xfId="722"/>
    <cellStyle name="Обычный 4 2 4" xfId="723"/>
    <cellStyle name="Обычный 4 2 5" xfId="1139"/>
    <cellStyle name="Обычный 4 2 6" xfId="967"/>
    <cellStyle name="Обычный 4 2_Т-НахВТО-газ-28.09.12" xfId="724"/>
    <cellStyle name="Обычный 4 3" xfId="725"/>
    <cellStyle name="Обычный 4 4" xfId="726"/>
    <cellStyle name="Обычный 4_ЦФ запрос2008-2009" xfId="727"/>
    <cellStyle name="Обычный 5" xfId="45"/>
    <cellStyle name="Обычный 5 2" xfId="728"/>
    <cellStyle name="Обычный 6" xfId="46"/>
    <cellStyle name="Обычный 6 10" xfId="1134"/>
    <cellStyle name="Обычный 6 11" xfId="962"/>
    <cellStyle name="Обычный 6 2" xfId="52"/>
    <cellStyle name="Обычный 6 2 10" xfId="1137"/>
    <cellStyle name="Обычный 6 2 11" xfId="965"/>
    <cellStyle name="Обычный 6 2 2" xfId="54"/>
    <cellStyle name="Обычный 6 2 2 10" xfId="966"/>
    <cellStyle name="Обычный 6 2 2 2" xfId="729"/>
    <cellStyle name="Обычный 6 2 2 2 2" xfId="730"/>
    <cellStyle name="Обычный 6 2 2 2 2 2" xfId="731"/>
    <cellStyle name="Обычный 6 2 2 2 2 2 2" xfId="732"/>
    <cellStyle name="Обычный 6 2 2 2 2 2 2 2" xfId="1143"/>
    <cellStyle name="Обычный 6 2 2 2 2 2 2 3" xfId="971"/>
    <cellStyle name="Обычный 6 2 2 2 2 2 3" xfId="733"/>
    <cellStyle name="Обычный 6 2 2 2 2 2 3 2" xfId="1144"/>
    <cellStyle name="Обычный 6 2 2 2 2 2 3 3" xfId="972"/>
    <cellStyle name="Обычный 6 2 2 2 2 2 4" xfId="1142"/>
    <cellStyle name="Обычный 6 2 2 2 2 2 5" xfId="970"/>
    <cellStyle name="Обычный 6 2 2 2 2 3" xfId="734"/>
    <cellStyle name="Обычный 6 2 2 2 2 3 2" xfId="1145"/>
    <cellStyle name="Обычный 6 2 2 2 2 3 3" xfId="973"/>
    <cellStyle name="Обычный 6 2 2 2 2 4" xfId="735"/>
    <cellStyle name="Обычный 6 2 2 2 2 4 2" xfId="1146"/>
    <cellStyle name="Обычный 6 2 2 2 2 4 3" xfId="974"/>
    <cellStyle name="Обычный 6 2 2 2 2 5" xfId="1141"/>
    <cellStyle name="Обычный 6 2 2 2 2 6" xfId="969"/>
    <cellStyle name="Обычный 6 2 2 2 3" xfId="736"/>
    <cellStyle name="Обычный 6 2 2 2 3 2" xfId="737"/>
    <cellStyle name="Обычный 6 2 2 2 3 2 2" xfId="1148"/>
    <cellStyle name="Обычный 6 2 2 2 3 2 3" xfId="976"/>
    <cellStyle name="Обычный 6 2 2 2 3 3" xfId="738"/>
    <cellStyle name="Обычный 6 2 2 2 3 3 2" xfId="1149"/>
    <cellStyle name="Обычный 6 2 2 2 3 3 3" xfId="977"/>
    <cellStyle name="Обычный 6 2 2 2 3 4" xfId="1147"/>
    <cellStyle name="Обычный 6 2 2 2 3 5" xfId="975"/>
    <cellStyle name="Обычный 6 2 2 2 4" xfId="739"/>
    <cellStyle name="Обычный 6 2 2 2 4 2" xfId="1150"/>
    <cellStyle name="Обычный 6 2 2 2 4 3" xfId="978"/>
    <cellStyle name="Обычный 6 2 2 2 5" xfId="740"/>
    <cellStyle name="Обычный 6 2 2 2 5 2" xfId="1151"/>
    <cellStyle name="Обычный 6 2 2 2 5 3" xfId="979"/>
    <cellStyle name="Обычный 6 2 2 2 6" xfId="1140"/>
    <cellStyle name="Обычный 6 2 2 2 7" xfId="968"/>
    <cellStyle name="Обычный 6 2 2 3" xfId="741"/>
    <cellStyle name="Обычный 6 2 2 3 2" xfId="742"/>
    <cellStyle name="Обычный 6 2 2 3 2 2" xfId="743"/>
    <cellStyle name="Обычный 6 2 2 3 2 2 2" xfId="1154"/>
    <cellStyle name="Обычный 6 2 2 3 2 2 3" xfId="982"/>
    <cellStyle name="Обычный 6 2 2 3 2 3" xfId="744"/>
    <cellStyle name="Обычный 6 2 2 3 2 3 2" xfId="1155"/>
    <cellStyle name="Обычный 6 2 2 3 2 3 3" xfId="983"/>
    <cellStyle name="Обычный 6 2 2 3 2 4" xfId="1153"/>
    <cellStyle name="Обычный 6 2 2 3 2 5" xfId="981"/>
    <cellStyle name="Обычный 6 2 2 3 3" xfId="745"/>
    <cellStyle name="Обычный 6 2 2 3 3 2" xfId="1156"/>
    <cellStyle name="Обычный 6 2 2 3 3 3" xfId="984"/>
    <cellStyle name="Обычный 6 2 2 3 4" xfId="746"/>
    <cellStyle name="Обычный 6 2 2 3 4 2" xfId="1157"/>
    <cellStyle name="Обычный 6 2 2 3 4 3" xfId="985"/>
    <cellStyle name="Обычный 6 2 2 3 5" xfId="1152"/>
    <cellStyle name="Обычный 6 2 2 3 6" xfId="980"/>
    <cellStyle name="Обычный 6 2 2 4" xfId="747"/>
    <cellStyle name="Обычный 6 2 2 4 2" xfId="748"/>
    <cellStyle name="Обычный 6 2 2 4 2 2" xfId="749"/>
    <cellStyle name="Обычный 6 2 2 4 2 2 2" xfId="1160"/>
    <cellStyle name="Обычный 6 2 2 4 2 2 3" xfId="988"/>
    <cellStyle name="Обычный 6 2 2 4 2 3" xfId="750"/>
    <cellStyle name="Обычный 6 2 2 4 2 3 2" xfId="1161"/>
    <cellStyle name="Обычный 6 2 2 4 2 3 3" xfId="989"/>
    <cellStyle name="Обычный 6 2 2 4 2 4" xfId="1159"/>
    <cellStyle name="Обычный 6 2 2 4 2 5" xfId="987"/>
    <cellStyle name="Обычный 6 2 2 4 3" xfId="751"/>
    <cellStyle name="Обычный 6 2 2 4 3 2" xfId="1162"/>
    <cellStyle name="Обычный 6 2 2 4 3 3" xfId="990"/>
    <cellStyle name="Обычный 6 2 2 4 4" xfId="752"/>
    <cellStyle name="Обычный 6 2 2 4 4 2" xfId="1163"/>
    <cellStyle name="Обычный 6 2 2 4 4 3" xfId="991"/>
    <cellStyle name="Обычный 6 2 2 4 5" xfId="1158"/>
    <cellStyle name="Обычный 6 2 2 4 6" xfId="986"/>
    <cellStyle name="Обычный 6 2 2 5" xfId="753"/>
    <cellStyle name="Обычный 6 2 2 5 2" xfId="754"/>
    <cellStyle name="Обычный 6 2 2 5 2 2" xfId="1165"/>
    <cellStyle name="Обычный 6 2 2 5 2 3" xfId="993"/>
    <cellStyle name="Обычный 6 2 2 5 3" xfId="755"/>
    <cellStyle name="Обычный 6 2 2 5 3 2" xfId="1166"/>
    <cellStyle name="Обычный 6 2 2 5 3 3" xfId="994"/>
    <cellStyle name="Обычный 6 2 2 5 4" xfId="1164"/>
    <cellStyle name="Обычный 6 2 2 5 5" xfId="992"/>
    <cellStyle name="Обычный 6 2 2 6" xfId="756"/>
    <cellStyle name="Обычный 6 2 2 6 2" xfId="1167"/>
    <cellStyle name="Обычный 6 2 2 6 3" xfId="995"/>
    <cellStyle name="Обычный 6 2 2 7" xfId="757"/>
    <cellStyle name="Обычный 6 2 2 7 2" xfId="1168"/>
    <cellStyle name="Обычный 6 2 2 7 3" xfId="996"/>
    <cellStyle name="Обычный 6 2 2 8" xfId="758"/>
    <cellStyle name="Обычный 6 2 2 8 2" xfId="1169"/>
    <cellStyle name="Обычный 6 2 2 8 3" xfId="997"/>
    <cellStyle name="Обычный 6 2 2 9" xfId="1138"/>
    <cellStyle name="Обычный 6 2 3" xfId="759"/>
    <cellStyle name="Обычный 6 2 3 10" xfId="998"/>
    <cellStyle name="Обычный 6 2 3 2" xfId="760"/>
    <cellStyle name="Обычный 6 2 3 2 2" xfId="761"/>
    <cellStyle name="Обычный 6 2 3 2 2 2" xfId="762"/>
    <cellStyle name="Обычный 6 2 3 2 2 2 2" xfId="763"/>
    <cellStyle name="Обычный 6 2 3 2 2 2 2 2" xfId="1174"/>
    <cellStyle name="Обычный 6 2 3 2 2 2 2 3" xfId="1002"/>
    <cellStyle name="Обычный 6 2 3 2 2 2 3" xfId="764"/>
    <cellStyle name="Обычный 6 2 3 2 2 2 3 2" xfId="1175"/>
    <cellStyle name="Обычный 6 2 3 2 2 2 3 3" xfId="1003"/>
    <cellStyle name="Обычный 6 2 3 2 2 2 4" xfId="1173"/>
    <cellStyle name="Обычный 6 2 3 2 2 2 5" xfId="1001"/>
    <cellStyle name="Обычный 6 2 3 2 2 3" xfId="765"/>
    <cellStyle name="Обычный 6 2 3 2 2 3 2" xfId="1176"/>
    <cellStyle name="Обычный 6 2 3 2 2 3 3" xfId="1004"/>
    <cellStyle name="Обычный 6 2 3 2 2 4" xfId="766"/>
    <cellStyle name="Обычный 6 2 3 2 2 4 2" xfId="1177"/>
    <cellStyle name="Обычный 6 2 3 2 2 4 3" xfId="1005"/>
    <cellStyle name="Обычный 6 2 3 2 2 5" xfId="1172"/>
    <cellStyle name="Обычный 6 2 3 2 2 6" xfId="1000"/>
    <cellStyle name="Обычный 6 2 3 2 3" xfId="767"/>
    <cellStyle name="Обычный 6 2 3 2 3 2" xfId="768"/>
    <cellStyle name="Обычный 6 2 3 2 3 2 2" xfId="1179"/>
    <cellStyle name="Обычный 6 2 3 2 3 2 3" xfId="1007"/>
    <cellStyle name="Обычный 6 2 3 2 3 3" xfId="769"/>
    <cellStyle name="Обычный 6 2 3 2 3 3 2" xfId="1180"/>
    <cellStyle name="Обычный 6 2 3 2 3 3 3" xfId="1008"/>
    <cellStyle name="Обычный 6 2 3 2 3 4" xfId="1178"/>
    <cellStyle name="Обычный 6 2 3 2 3 5" xfId="1006"/>
    <cellStyle name="Обычный 6 2 3 2 4" xfId="770"/>
    <cellStyle name="Обычный 6 2 3 2 4 2" xfId="1181"/>
    <cellStyle name="Обычный 6 2 3 2 4 3" xfId="1009"/>
    <cellStyle name="Обычный 6 2 3 2 5" xfId="771"/>
    <cellStyle name="Обычный 6 2 3 2 5 2" xfId="1182"/>
    <cellStyle name="Обычный 6 2 3 2 5 3" xfId="1010"/>
    <cellStyle name="Обычный 6 2 3 2 6" xfId="1171"/>
    <cellStyle name="Обычный 6 2 3 2 7" xfId="999"/>
    <cellStyle name="Обычный 6 2 3 3" xfId="772"/>
    <cellStyle name="Обычный 6 2 3 3 2" xfId="773"/>
    <cellStyle name="Обычный 6 2 3 3 2 2" xfId="774"/>
    <cellStyle name="Обычный 6 2 3 3 2 2 2" xfId="1185"/>
    <cellStyle name="Обычный 6 2 3 3 2 2 3" xfId="1013"/>
    <cellStyle name="Обычный 6 2 3 3 2 3" xfId="775"/>
    <cellStyle name="Обычный 6 2 3 3 2 3 2" xfId="1186"/>
    <cellStyle name="Обычный 6 2 3 3 2 3 3" xfId="1014"/>
    <cellStyle name="Обычный 6 2 3 3 2 4" xfId="1184"/>
    <cellStyle name="Обычный 6 2 3 3 2 5" xfId="1012"/>
    <cellStyle name="Обычный 6 2 3 3 3" xfId="776"/>
    <cellStyle name="Обычный 6 2 3 3 3 2" xfId="1187"/>
    <cellStyle name="Обычный 6 2 3 3 3 3" xfId="1015"/>
    <cellStyle name="Обычный 6 2 3 3 4" xfId="777"/>
    <cellStyle name="Обычный 6 2 3 3 4 2" xfId="1188"/>
    <cellStyle name="Обычный 6 2 3 3 4 3" xfId="1016"/>
    <cellStyle name="Обычный 6 2 3 3 5" xfId="1183"/>
    <cellStyle name="Обычный 6 2 3 3 6" xfId="1011"/>
    <cellStyle name="Обычный 6 2 3 4" xfId="778"/>
    <cellStyle name="Обычный 6 2 3 4 2" xfId="779"/>
    <cellStyle name="Обычный 6 2 3 4 2 2" xfId="780"/>
    <cellStyle name="Обычный 6 2 3 4 2 2 2" xfId="1191"/>
    <cellStyle name="Обычный 6 2 3 4 2 2 3" xfId="1019"/>
    <cellStyle name="Обычный 6 2 3 4 2 3" xfId="781"/>
    <cellStyle name="Обычный 6 2 3 4 2 3 2" xfId="1192"/>
    <cellStyle name="Обычный 6 2 3 4 2 3 3" xfId="1020"/>
    <cellStyle name="Обычный 6 2 3 4 2 4" xfId="1190"/>
    <cellStyle name="Обычный 6 2 3 4 2 5" xfId="1018"/>
    <cellStyle name="Обычный 6 2 3 4 3" xfId="782"/>
    <cellStyle name="Обычный 6 2 3 4 3 2" xfId="1193"/>
    <cellStyle name="Обычный 6 2 3 4 3 3" xfId="1021"/>
    <cellStyle name="Обычный 6 2 3 4 4" xfId="783"/>
    <cellStyle name="Обычный 6 2 3 4 4 2" xfId="1194"/>
    <cellStyle name="Обычный 6 2 3 4 4 3" xfId="1022"/>
    <cellStyle name="Обычный 6 2 3 4 5" xfId="1189"/>
    <cellStyle name="Обычный 6 2 3 4 6" xfId="1017"/>
    <cellStyle name="Обычный 6 2 3 5" xfId="784"/>
    <cellStyle name="Обычный 6 2 3 5 2" xfId="785"/>
    <cellStyle name="Обычный 6 2 3 5 2 2" xfId="1196"/>
    <cellStyle name="Обычный 6 2 3 5 2 3" xfId="1024"/>
    <cellStyle name="Обычный 6 2 3 5 3" xfId="786"/>
    <cellStyle name="Обычный 6 2 3 5 3 2" xfId="1197"/>
    <cellStyle name="Обычный 6 2 3 5 3 3" xfId="1025"/>
    <cellStyle name="Обычный 6 2 3 5 4" xfId="1195"/>
    <cellStyle name="Обычный 6 2 3 5 5" xfId="1023"/>
    <cellStyle name="Обычный 6 2 3 6" xfId="787"/>
    <cellStyle name="Обычный 6 2 3 6 2" xfId="1198"/>
    <cellStyle name="Обычный 6 2 3 6 3" xfId="1026"/>
    <cellStyle name="Обычный 6 2 3 7" xfId="788"/>
    <cellStyle name="Обычный 6 2 3 7 2" xfId="1199"/>
    <cellStyle name="Обычный 6 2 3 7 3" xfId="1027"/>
    <cellStyle name="Обычный 6 2 3 8" xfId="789"/>
    <cellStyle name="Обычный 6 2 3 8 2" xfId="1200"/>
    <cellStyle name="Обычный 6 2 3 8 3" xfId="1028"/>
    <cellStyle name="Обычный 6 2 3 9" xfId="1170"/>
    <cellStyle name="Обычный 6 2 4" xfId="790"/>
    <cellStyle name="Обычный 6 2 4 2" xfId="791"/>
    <cellStyle name="Обычный 6 2 4 2 2" xfId="792"/>
    <cellStyle name="Обычный 6 2 4 2 2 2" xfId="1203"/>
    <cellStyle name="Обычный 6 2 4 2 2 3" xfId="1031"/>
    <cellStyle name="Обычный 6 2 4 2 3" xfId="793"/>
    <cellStyle name="Обычный 6 2 4 2 3 2" xfId="1204"/>
    <cellStyle name="Обычный 6 2 4 2 3 3" xfId="1032"/>
    <cellStyle name="Обычный 6 2 4 2 4" xfId="1202"/>
    <cellStyle name="Обычный 6 2 4 2 5" xfId="1030"/>
    <cellStyle name="Обычный 6 2 4 3" xfId="794"/>
    <cellStyle name="Обычный 6 2 4 3 2" xfId="1205"/>
    <cellStyle name="Обычный 6 2 4 3 3" xfId="1033"/>
    <cellStyle name="Обычный 6 2 4 4" xfId="795"/>
    <cellStyle name="Обычный 6 2 4 4 2" xfId="1206"/>
    <cellStyle name="Обычный 6 2 4 4 3" xfId="1034"/>
    <cellStyle name="Обычный 6 2 4 5" xfId="1201"/>
    <cellStyle name="Обычный 6 2 4 6" xfId="1029"/>
    <cellStyle name="Обычный 6 2 5" xfId="796"/>
    <cellStyle name="Обычный 6 2 5 2" xfId="797"/>
    <cellStyle name="Обычный 6 2 5 2 2" xfId="798"/>
    <cellStyle name="Обычный 6 2 5 2 2 2" xfId="1209"/>
    <cellStyle name="Обычный 6 2 5 2 2 3" xfId="1037"/>
    <cellStyle name="Обычный 6 2 5 2 3" xfId="799"/>
    <cellStyle name="Обычный 6 2 5 2 3 2" xfId="1210"/>
    <cellStyle name="Обычный 6 2 5 2 3 3" xfId="1038"/>
    <cellStyle name="Обычный 6 2 5 2 4" xfId="1208"/>
    <cellStyle name="Обычный 6 2 5 2 5" xfId="1036"/>
    <cellStyle name="Обычный 6 2 5 3" xfId="800"/>
    <cellStyle name="Обычный 6 2 5 3 2" xfId="1211"/>
    <cellStyle name="Обычный 6 2 5 3 3" xfId="1039"/>
    <cellStyle name="Обычный 6 2 5 4" xfId="801"/>
    <cellStyle name="Обычный 6 2 5 4 2" xfId="1212"/>
    <cellStyle name="Обычный 6 2 5 4 3" xfId="1040"/>
    <cellStyle name="Обычный 6 2 5 5" xfId="1207"/>
    <cellStyle name="Обычный 6 2 5 6" xfId="1035"/>
    <cellStyle name="Обычный 6 2 6" xfId="802"/>
    <cellStyle name="Обычный 6 2 6 2" xfId="803"/>
    <cellStyle name="Обычный 6 2 6 2 2" xfId="1214"/>
    <cellStyle name="Обычный 6 2 6 2 3" xfId="1042"/>
    <cellStyle name="Обычный 6 2 6 3" xfId="804"/>
    <cellStyle name="Обычный 6 2 6 3 2" xfId="1215"/>
    <cellStyle name="Обычный 6 2 6 3 3" xfId="1043"/>
    <cellStyle name="Обычный 6 2 6 4" xfId="1213"/>
    <cellStyle name="Обычный 6 2 6 5" xfId="1041"/>
    <cellStyle name="Обычный 6 2 7" xfId="805"/>
    <cellStyle name="Обычный 6 2 7 2" xfId="1216"/>
    <cellStyle name="Обычный 6 2 7 3" xfId="1044"/>
    <cellStyle name="Обычный 6 2 8" xfId="806"/>
    <cellStyle name="Обычный 6 2 8 2" xfId="1217"/>
    <cellStyle name="Обычный 6 2 8 3" xfId="1045"/>
    <cellStyle name="Обычный 6 2 9" xfId="807"/>
    <cellStyle name="Обычный 6 2 9 2" xfId="1218"/>
    <cellStyle name="Обычный 6 2 9 3" xfId="1046"/>
    <cellStyle name="Обычный 6 3" xfId="808"/>
    <cellStyle name="Обычный 6 3 2" xfId="809"/>
    <cellStyle name="Обычный 6 3 2 2" xfId="810"/>
    <cellStyle name="Обычный 6 3 2 2 2" xfId="1221"/>
    <cellStyle name="Обычный 6 3 2 2 3" xfId="1049"/>
    <cellStyle name="Обычный 6 3 2 3" xfId="811"/>
    <cellStyle name="Обычный 6 3 2 3 2" xfId="1222"/>
    <cellStyle name="Обычный 6 3 2 3 3" xfId="1050"/>
    <cellStyle name="Обычный 6 3 2 4" xfId="1220"/>
    <cellStyle name="Обычный 6 3 2 5" xfId="1048"/>
    <cellStyle name="Обычный 6 3 3" xfId="812"/>
    <cellStyle name="Обычный 6 3 3 2" xfId="1223"/>
    <cellStyle name="Обычный 6 3 3 3" xfId="1051"/>
    <cellStyle name="Обычный 6 3 4" xfId="813"/>
    <cellStyle name="Обычный 6 3 4 2" xfId="1224"/>
    <cellStyle name="Обычный 6 3 4 3" xfId="1052"/>
    <cellStyle name="Обычный 6 3 5" xfId="1219"/>
    <cellStyle name="Обычный 6 3 6" xfId="1047"/>
    <cellStyle name="Обычный 6 4" xfId="814"/>
    <cellStyle name="Обычный 6 4 2" xfId="815"/>
    <cellStyle name="Обычный 6 4 2 2" xfId="816"/>
    <cellStyle name="Обычный 6 4 2 2 2" xfId="1227"/>
    <cellStyle name="Обычный 6 4 2 2 3" xfId="1055"/>
    <cellStyle name="Обычный 6 4 2 3" xfId="817"/>
    <cellStyle name="Обычный 6 4 2 3 2" xfId="1228"/>
    <cellStyle name="Обычный 6 4 2 3 3" xfId="1056"/>
    <cellStyle name="Обычный 6 4 2 4" xfId="1226"/>
    <cellStyle name="Обычный 6 4 2 5" xfId="1054"/>
    <cellStyle name="Обычный 6 4 3" xfId="818"/>
    <cellStyle name="Обычный 6 4 3 2" xfId="1229"/>
    <cellStyle name="Обычный 6 4 3 3" xfId="1057"/>
    <cellStyle name="Обычный 6 4 4" xfId="819"/>
    <cellStyle name="Обычный 6 4 4 2" xfId="1230"/>
    <cellStyle name="Обычный 6 4 4 3" xfId="1058"/>
    <cellStyle name="Обычный 6 4 5" xfId="1225"/>
    <cellStyle name="Обычный 6 4 6" xfId="1053"/>
    <cellStyle name="Обычный 6 5" xfId="820"/>
    <cellStyle name="Обычный 6 5 2" xfId="821"/>
    <cellStyle name="Обычный 6 5 2 2" xfId="1232"/>
    <cellStyle name="Обычный 6 5 2 3" xfId="1060"/>
    <cellStyle name="Обычный 6 5 3" xfId="822"/>
    <cellStyle name="Обычный 6 5 3 2" xfId="1233"/>
    <cellStyle name="Обычный 6 5 3 3" xfId="1061"/>
    <cellStyle name="Обычный 6 5 4" xfId="1231"/>
    <cellStyle name="Обычный 6 5 5" xfId="1059"/>
    <cellStyle name="Обычный 6 6" xfId="823"/>
    <cellStyle name="Обычный 6 6 2" xfId="1234"/>
    <cellStyle name="Обычный 6 6 3" xfId="1062"/>
    <cellStyle name="Обычный 6 7" xfId="824"/>
    <cellStyle name="Обычный 6 7 2" xfId="1235"/>
    <cellStyle name="Обычный 6 7 3" xfId="1063"/>
    <cellStyle name="Обычный 6 8" xfId="825"/>
    <cellStyle name="Обычный 6 8 2" xfId="1236"/>
    <cellStyle name="Обычный 6 8 3" xfId="1064"/>
    <cellStyle name="Обычный 6 9" xfId="826"/>
    <cellStyle name="Обычный 7" xfId="53"/>
    <cellStyle name="Обычный 7 2" xfId="827"/>
    <cellStyle name="Обычный 7 2 2" xfId="828"/>
    <cellStyle name="Обычный 7 2 2 2" xfId="829"/>
    <cellStyle name="Обычный 7 2 2 2 2" xfId="830"/>
    <cellStyle name="Обычный 7 2 2 2 2 2" xfId="1240"/>
    <cellStyle name="Обычный 7 2 2 2 2 3" xfId="1068"/>
    <cellStyle name="Обычный 7 2 2 2 3" xfId="831"/>
    <cellStyle name="Обычный 7 2 2 2 3 2" xfId="1241"/>
    <cellStyle name="Обычный 7 2 2 2 3 3" xfId="1069"/>
    <cellStyle name="Обычный 7 2 2 2 4" xfId="1239"/>
    <cellStyle name="Обычный 7 2 2 2 5" xfId="1067"/>
    <cellStyle name="Обычный 7 2 2 3" xfId="832"/>
    <cellStyle name="Обычный 7 2 2 3 2" xfId="1242"/>
    <cellStyle name="Обычный 7 2 2 3 3" xfId="1070"/>
    <cellStyle name="Обычный 7 2 2 4" xfId="833"/>
    <cellStyle name="Обычный 7 2 2 4 2" xfId="1243"/>
    <cellStyle name="Обычный 7 2 2 4 3" xfId="1071"/>
    <cellStyle name="Обычный 7 2 2 5" xfId="1238"/>
    <cellStyle name="Обычный 7 2 2 6" xfId="1066"/>
    <cellStyle name="Обычный 7 2 3" xfId="834"/>
    <cellStyle name="Обычный 7 2 3 2" xfId="835"/>
    <cellStyle name="Обычный 7 2 3 2 2" xfId="836"/>
    <cellStyle name="Обычный 7 2 3 2 2 2" xfId="1246"/>
    <cellStyle name="Обычный 7 2 3 2 2 3" xfId="1074"/>
    <cellStyle name="Обычный 7 2 3 2 3" xfId="837"/>
    <cellStyle name="Обычный 7 2 3 2 3 2" xfId="1247"/>
    <cellStyle name="Обычный 7 2 3 2 3 3" xfId="1075"/>
    <cellStyle name="Обычный 7 2 3 2 4" xfId="1245"/>
    <cellStyle name="Обычный 7 2 3 2 5" xfId="1073"/>
    <cellStyle name="Обычный 7 2 3 3" xfId="838"/>
    <cellStyle name="Обычный 7 2 3 3 2" xfId="1248"/>
    <cellStyle name="Обычный 7 2 3 3 3" xfId="1076"/>
    <cellStyle name="Обычный 7 2 3 4" xfId="839"/>
    <cellStyle name="Обычный 7 2 3 4 2" xfId="1249"/>
    <cellStyle name="Обычный 7 2 3 4 3" xfId="1077"/>
    <cellStyle name="Обычный 7 2 3 5" xfId="1244"/>
    <cellStyle name="Обычный 7 2 3 6" xfId="1072"/>
    <cellStyle name="Обычный 7 2 4" xfId="840"/>
    <cellStyle name="Обычный 7 2 4 2" xfId="841"/>
    <cellStyle name="Обычный 7 2 4 2 2" xfId="1251"/>
    <cellStyle name="Обычный 7 2 4 2 3" xfId="1079"/>
    <cellStyle name="Обычный 7 2 4 3" xfId="842"/>
    <cellStyle name="Обычный 7 2 4 3 2" xfId="1252"/>
    <cellStyle name="Обычный 7 2 4 3 3" xfId="1080"/>
    <cellStyle name="Обычный 7 2 4 4" xfId="1250"/>
    <cellStyle name="Обычный 7 2 4 5" xfId="1078"/>
    <cellStyle name="Обычный 7 2 5" xfId="843"/>
    <cellStyle name="Обычный 7 2 5 2" xfId="1253"/>
    <cellStyle name="Обычный 7 2 5 3" xfId="1081"/>
    <cellStyle name="Обычный 7 2 6" xfId="844"/>
    <cellStyle name="Обычный 7 2 6 2" xfId="1254"/>
    <cellStyle name="Обычный 7 2 6 3" xfId="1082"/>
    <cellStyle name="Обычный 7 2 7" xfId="845"/>
    <cellStyle name="Обычный 7 2 7 2" xfId="1255"/>
    <cellStyle name="Обычный 7 2 7 3" xfId="1083"/>
    <cellStyle name="Обычный 7 2 8" xfId="1237"/>
    <cellStyle name="Обычный 7 2 9" xfId="1065"/>
    <cellStyle name="Обычный 7 3" xfId="846"/>
    <cellStyle name="Обычный 8" xfId="847"/>
    <cellStyle name="Обычный 8 2" xfId="848"/>
    <cellStyle name="Обычный 9" xfId="849"/>
    <cellStyle name="Обычный 9 2" xfId="850"/>
    <cellStyle name="Обычный 9 2 2" xfId="851"/>
    <cellStyle name="Обычный 9 2 2 2" xfId="852"/>
    <cellStyle name="Обычный 9 2 2 2 2" xfId="1259"/>
    <cellStyle name="Обычный 9 2 2 2 3" xfId="1087"/>
    <cellStyle name="Обычный 9 2 2 3" xfId="853"/>
    <cellStyle name="Обычный 9 2 2 3 2" xfId="1260"/>
    <cellStyle name="Обычный 9 2 2 3 3" xfId="1088"/>
    <cellStyle name="Обычный 9 2 2 4" xfId="854"/>
    <cellStyle name="Обычный 9 2 2 4 2" xfId="1261"/>
    <cellStyle name="Обычный 9 2 2 4 3" xfId="1089"/>
    <cellStyle name="Обычный 9 2 2 5" xfId="1258"/>
    <cellStyle name="Обычный 9 2 2 6" xfId="1086"/>
    <cellStyle name="Обычный 9 2 3" xfId="855"/>
    <cellStyle name="Обычный 9 2 3 2" xfId="1262"/>
    <cellStyle name="Обычный 9 2 3 3" xfId="1090"/>
    <cellStyle name="Обычный 9 2 4" xfId="856"/>
    <cellStyle name="Обычный 9 2 4 2" xfId="1263"/>
    <cellStyle name="Обычный 9 2 4 3" xfId="1091"/>
    <cellStyle name="Обычный 9 2 5" xfId="1257"/>
    <cellStyle name="Обычный 9 2 6" xfId="1085"/>
    <cellStyle name="Обычный 9 3" xfId="857"/>
    <cellStyle name="Обычный 9 3 2" xfId="858"/>
    <cellStyle name="Обычный 9 3 2 2" xfId="1265"/>
    <cellStyle name="Обычный 9 3 2 3" xfId="1093"/>
    <cellStyle name="Обычный 9 3 3" xfId="859"/>
    <cellStyle name="Обычный 9 3 3 2" xfId="1266"/>
    <cellStyle name="Обычный 9 3 3 3" xfId="1094"/>
    <cellStyle name="Обычный 9 3 4" xfId="860"/>
    <cellStyle name="Обычный 9 3 4 2" xfId="1267"/>
    <cellStyle name="Обычный 9 3 4 3" xfId="1095"/>
    <cellStyle name="Обычный 9 3 5" xfId="1264"/>
    <cellStyle name="Обычный 9 3 6" xfId="1092"/>
    <cellStyle name="Обычный 9 4" xfId="861"/>
    <cellStyle name="Обычный 9 4 2" xfId="1268"/>
    <cellStyle name="Обычный 9 4 3" xfId="1096"/>
    <cellStyle name="Обычный 9 5" xfId="862"/>
    <cellStyle name="Обычный 9 5 2" xfId="1269"/>
    <cellStyle name="Обычный 9 5 3" xfId="1097"/>
    <cellStyle name="Обычный 9 6" xfId="863"/>
    <cellStyle name="Обычный 9 7" xfId="1256"/>
    <cellStyle name="Обычный 9 8" xfId="1084"/>
    <cellStyle name="Плохой" xfId="38" builtinId="27" customBuiltin="1"/>
    <cellStyle name="Плохой 2" xfId="864"/>
    <cellStyle name="Пояснение" xfId="39" builtinId="53" customBuiltin="1"/>
    <cellStyle name="Пояснение 2" xfId="865"/>
    <cellStyle name="Примечание" xfId="40" builtinId="10" customBuiltin="1"/>
    <cellStyle name="Примечание 2" xfId="866"/>
    <cellStyle name="Примечание 3" xfId="867"/>
    <cellStyle name="Процентный 10" xfId="868"/>
    <cellStyle name="Процентный 11" xfId="869"/>
    <cellStyle name="Процентный 12" xfId="870"/>
    <cellStyle name="Процентный 13" xfId="871"/>
    <cellStyle name="Процентный 14" xfId="872"/>
    <cellStyle name="Процентный 2" xfId="873"/>
    <cellStyle name="Процентный 2 2" xfId="874"/>
    <cellStyle name="Процентный 2 2 2" xfId="875"/>
    <cellStyle name="Процентный 2 3" xfId="876"/>
    <cellStyle name="Процентный 3" xfId="877"/>
    <cellStyle name="Процентный 3 2" xfId="878"/>
    <cellStyle name="Процентный 4" xfId="879"/>
    <cellStyle name="Процентный 5" xfId="880"/>
    <cellStyle name="Процентный 6" xfId="881"/>
    <cellStyle name="Процентный 7" xfId="882"/>
    <cellStyle name="Процентный 8" xfId="883"/>
    <cellStyle name="Процентный 9" xfId="884"/>
    <cellStyle name="Сверхулин" xfId="885"/>
    <cellStyle name="Связанная ячейка" xfId="41" builtinId="24" customBuiltin="1"/>
    <cellStyle name="Связанная ячейка 2" xfId="886"/>
    <cellStyle name="Стиль 1" xfId="887"/>
    <cellStyle name="Стиль 1 2" xfId="888"/>
    <cellStyle name="Стиль 1 3" xfId="889"/>
    <cellStyle name="Стиль 1 4" xfId="890"/>
    <cellStyle name="Стиль 1 5" xfId="891"/>
    <cellStyle name="Стиль 1 6" xfId="892"/>
    <cellStyle name="Стиль 1 7" xfId="893"/>
    <cellStyle name="Стиль 1_Книга2" xfId="894"/>
    <cellStyle name="ТаблицаТекст" xfId="895"/>
    <cellStyle name="Текст предупреждения" xfId="42" builtinId="11" customBuiltin="1"/>
    <cellStyle name="Текст предупреждения 2" xfId="896"/>
    <cellStyle name="Тысячи [0]_Chart1 (Sales &amp; Costs)" xfId="897"/>
    <cellStyle name="Тысячи_Chart1 (Sales &amp; Costs)" xfId="898"/>
    <cellStyle name="Финансовый 10" xfId="899"/>
    <cellStyle name="Финансовый 11" xfId="900"/>
    <cellStyle name="Финансовый 12" xfId="901"/>
    <cellStyle name="Финансовый 13" xfId="902"/>
    <cellStyle name="Финансовый 14" xfId="903"/>
    <cellStyle name="Финансовый 15" xfId="904"/>
    <cellStyle name="Финансовый 16" xfId="905"/>
    <cellStyle name="Финансовый 17" xfId="906"/>
    <cellStyle name="Финансовый 2" xfId="49"/>
    <cellStyle name="Финансовый 2 10" xfId="907"/>
    <cellStyle name="Финансовый 2 11" xfId="908"/>
    <cellStyle name="Финансовый 2 12" xfId="1135"/>
    <cellStyle name="Финансовый 2 13" xfId="963"/>
    <cellStyle name="Финансовый 2 2" xfId="909"/>
    <cellStyle name="Финансовый 2 2 2" xfId="910"/>
    <cellStyle name="Финансовый 2 2 2 2" xfId="911"/>
    <cellStyle name="Финансовый 2 2 2 2 2" xfId="50"/>
    <cellStyle name="Финансовый 2 2 2 2 3" xfId="1272"/>
    <cellStyle name="Финансовый 2 2 2 2 4" xfId="1100"/>
    <cellStyle name="Финансовый 2 2 2 3" xfId="912"/>
    <cellStyle name="Финансовый 2 2 2 3 2" xfId="1273"/>
    <cellStyle name="Финансовый 2 2 2 3 3" xfId="1101"/>
    <cellStyle name="Финансовый 2 2 2 4" xfId="1271"/>
    <cellStyle name="Финансовый 2 2 2 5" xfId="1099"/>
    <cellStyle name="Финансовый 2 2 3" xfId="913"/>
    <cellStyle name="Финансовый 2 2 3 2" xfId="1274"/>
    <cellStyle name="Финансовый 2 2 3 3" xfId="1102"/>
    <cellStyle name="Финансовый 2 2 4" xfId="914"/>
    <cellStyle name="Финансовый 2 2 4 2" xfId="1275"/>
    <cellStyle name="Финансовый 2 2 4 3" xfId="1103"/>
    <cellStyle name="Финансовый 2 2 5" xfId="915"/>
    <cellStyle name="Финансовый 2 2 6" xfId="1270"/>
    <cellStyle name="Финансовый 2 2 7" xfId="1098"/>
    <cellStyle name="Финансовый 2 3" xfId="916"/>
    <cellStyle name="Финансовый 2 3 2" xfId="917"/>
    <cellStyle name="Финансовый 2 3 2 2" xfId="918"/>
    <cellStyle name="Финансовый 2 3 2 2 2" xfId="1278"/>
    <cellStyle name="Финансовый 2 3 2 2 3" xfId="1106"/>
    <cellStyle name="Финансовый 2 3 2 3" xfId="919"/>
    <cellStyle name="Финансовый 2 3 2 3 2" xfId="1279"/>
    <cellStyle name="Финансовый 2 3 2 3 3" xfId="1107"/>
    <cellStyle name="Финансовый 2 3 2 4" xfId="1277"/>
    <cellStyle name="Финансовый 2 3 2 5" xfId="1105"/>
    <cellStyle name="Финансовый 2 3 3" xfId="920"/>
    <cellStyle name="Финансовый 2 3 3 2" xfId="1280"/>
    <cellStyle name="Финансовый 2 3 3 3" xfId="1108"/>
    <cellStyle name="Финансовый 2 3 4" xfId="921"/>
    <cellStyle name="Финансовый 2 3 4 2" xfId="1281"/>
    <cellStyle name="Финансовый 2 3 4 3" xfId="1109"/>
    <cellStyle name="Финансовый 2 3 5" xfId="922"/>
    <cellStyle name="Финансовый 2 3 6" xfId="1276"/>
    <cellStyle name="Финансовый 2 3 7" xfId="1104"/>
    <cellStyle name="Финансовый 2 4" xfId="923"/>
    <cellStyle name="Финансовый 2 4 2" xfId="924"/>
    <cellStyle name="Финансовый 2 4 2 2" xfId="1283"/>
    <cellStyle name="Финансовый 2 4 2 3" xfId="1111"/>
    <cellStyle name="Финансовый 2 4 3" xfId="925"/>
    <cellStyle name="Финансовый 2 4 3 2" xfId="1284"/>
    <cellStyle name="Финансовый 2 4 3 3" xfId="1112"/>
    <cellStyle name="Финансовый 2 4 4" xfId="926"/>
    <cellStyle name="Финансовый 2 4 5" xfId="1282"/>
    <cellStyle name="Финансовый 2 4 6" xfId="1110"/>
    <cellStyle name="Финансовый 2 5" xfId="927"/>
    <cellStyle name="Финансовый 2 5 2" xfId="928"/>
    <cellStyle name="Финансовый 2 5 3" xfId="1285"/>
    <cellStyle name="Финансовый 2 5 4" xfId="1113"/>
    <cellStyle name="Финансовый 2 6" xfId="929"/>
    <cellStyle name="Финансовый 2 6 2" xfId="930"/>
    <cellStyle name="Финансовый 2 6 3" xfId="1286"/>
    <cellStyle name="Финансовый 2 6 4" xfId="1114"/>
    <cellStyle name="Финансовый 2 7" xfId="931"/>
    <cellStyle name="Финансовый 2 7 2" xfId="932"/>
    <cellStyle name="Финансовый 2 7 3" xfId="1287"/>
    <cellStyle name="Финансовый 2 7 4" xfId="1115"/>
    <cellStyle name="Финансовый 2 8" xfId="933"/>
    <cellStyle name="Финансовый 2 9" xfId="934"/>
    <cellStyle name="Финансовый 3" xfId="51"/>
    <cellStyle name="Финансовый 3 10" xfId="964"/>
    <cellStyle name="Финансовый 3 2" xfId="935"/>
    <cellStyle name="Финансовый 3 2 2" xfId="936"/>
    <cellStyle name="Финансовый 3 2 2 2" xfId="937"/>
    <cellStyle name="Финансовый 3 2 2 2 2" xfId="1290"/>
    <cellStyle name="Финансовый 3 2 2 2 3" xfId="1118"/>
    <cellStyle name="Финансовый 3 2 2 3" xfId="938"/>
    <cellStyle name="Финансовый 3 2 2 3 2" xfId="1291"/>
    <cellStyle name="Финансовый 3 2 2 3 3" xfId="1119"/>
    <cellStyle name="Финансовый 3 2 2 4" xfId="1289"/>
    <cellStyle name="Финансовый 3 2 2 5" xfId="1117"/>
    <cellStyle name="Финансовый 3 2 3" xfId="939"/>
    <cellStyle name="Финансовый 3 2 3 2" xfId="1292"/>
    <cellStyle name="Финансовый 3 2 3 3" xfId="1120"/>
    <cellStyle name="Финансовый 3 2 4" xfId="940"/>
    <cellStyle name="Финансовый 3 2 4 2" xfId="1293"/>
    <cellStyle name="Финансовый 3 2 4 3" xfId="1121"/>
    <cellStyle name="Финансовый 3 2 5" xfId="1288"/>
    <cellStyle name="Финансовый 3 2 6" xfId="1116"/>
    <cellStyle name="Финансовый 3 3" xfId="941"/>
    <cellStyle name="Финансовый 3 3 2" xfId="942"/>
    <cellStyle name="Финансовый 3 3 2 2" xfId="943"/>
    <cellStyle name="Финансовый 3 3 2 2 2" xfId="1296"/>
    <cellStyle name="Финансовый 3 3 2 2 3" xfId="1124"/>
    <cellStyle name="Финансовый 3 3 2 3" xfId="944"/>
    <cellStyle name="Финансовый 3 3 2 3 2" xfId="1297"/>
    <cellStyle name="Финансовый 3 3 2 3 3" xfId="1125"/>
    <cellStyle name="Финансовый 3 3 2 4" xfId="1295"/>
    <cellStyle name="Финансовый 3 3 2 5" xfId="1123"/>
    <cellStyle name="Финансовый 3 3 3" xfId="945"/>
    <cellStyle name="Финансовый 3 3 3 2" xfId="1298"/>
    <cellStyle name="Финансовый 3 3 3 3" xfId="1126"/>
    <cellStyle name="Финансовый 3 3 4" xfId="946"/>
    <cellStyle name="Финансовый 3 3 4 2" xfId="1299"/>
    <cellStyle name="Финансовый 3 3 4 3" xfId="1127"/>
    <cellStyle name="Финансовый 3 3 5" xfId="1294"/>
    <cellStyle name="Финансовый 3 3 6" xfId="1122"/>
    <cellStyle name="Финансовый 3 4" xfId="947"/>
    <cellStyle name="Финансовый 3 4 2" xfId="948"/>
    <cellStyle name="Финансовый 3 4 2 2" xfId="1301"/>
    <cellStyle name="Финансовый 3 4 2 3" xfId="1129"/>
    <cellStyle name="Финансовый 3 4 3" xfId="949"/>
    <cellStyle name="Финансовый 3 4 3 2" xfId="1302"/>
    <cellStyle name="Финансовый 3 4 3 3" xfId="1130"/>
    <cellStyle name="Финансовый 3 4 4" xfId="1300"/>
    <cellStyle name="Финансовый 3 4 5" xfId="1128"/>
    <cellStyle name="Финансовый 3 5" xfId="950"/>
    <cellStyle name="Финансовый 3 5 2" xfId="1303"/>
    <cellStyle name="Финансовый 3 5 3" xfId="1131"/>
    <cellStyle name="Финансовый 3 6" xfId="951"/>
    <cellStyle name="Финансовый 3 6 2" xfId="1304"/>
    <cellStyle name="Финансовый 3 6 3" xfId="1132"/>
    <cellStyle name="Финансовый 3 7" xfId="952"/>
    <cellStyle name="Финансовый 3 7 2" xfId="1305"/>
    <cellStyle name="Финансовый 3 7 3" xfId="1133"/>
    <cellStyle name="Финансовый 3 8" xfId="953"/>
    <cellStyle name="Финансовый 3 9" xfId="1136"/>
    <cellStyle name="Финансовый 4" xfId="954"/>
    <cellStyle name="Финансовый 5" xfId="955"/>
    <cellStyle name="Финансовый 6" xfId="956"/>
    <cellStyle name="Финансовый 7" xfId="957"/>
    <cellStyle name="Финансовый 8" xfId="958"/>
    <cellStyle name="Финансовый 9" xfId="959"/>
    <cellStyle name="Хороший" xfId="43" builtinId="26" customBuiltin="1"/>
    <cellStyle name="Хороший 2" xfId="96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mi1202\AppData\Local\Microsoft\Windows\Temporary%20Internet%20Files\Content.Outlook\RV5BKWFD\&#1059;&#1053;&#1062;%20_000-51-2-01%2012-0022%20(&#1054;&#1083;&#1100;&#1093;&#1086;&#1074;&#1077;&#1081;)%2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ПСИП"/>
    </sheetNames>
    <sheetDataSet>
      <sheetData sheetId="0"/>
      <sheetData sheetId="1"/>
      <sheetData sheetId="2">
        <row r="2">
          <cell r="A2" t="str">
            <v>В1-01</v>
          </cell>
        </row>
        <row r="3">
          <cell r="A3" t="str">
            <v>В1-02</v>
          </cell>
        </row>
        <row r="4">
          <cell r="A4" t="str">
            <v>В1-03</v>
          </cell>
        </row>
        <row r="5">
          <cell r="A5" t="str">
            <v>В2-01</v>
          </cell>
        </row>
        <row r="6">
          <cell r="A6" t="str">
            <v>В2-02</v>
          </cell>
        </row>
        <row r="7">
          <cell r="A7" t="str">
            <v>Т1-01-1</v>
          </cell>
        </row>
        <row r="8">
          <cell r="A8" t="str">
            <v>Т1-01-2</v>
          </cell>
        </row>
        <row r="9">
          <cell r="A9" t="str">
            <v>Т1-01-3</v>
          </cell>
        </row>
        <row r="10">
          <cell r="A10" t="str">
            <v>Т1-02-1</v>
          </cell>
        </row>
        <row r="11">
          <cell r="A11" t="str">
            <v>Т1-02-2</v>
          </cell>
        </row>
        <row r="12">
          <cell r="A12" t="str">
            <v>Т1-02-3</v>
          </cell>
        </row>
        <row r="13">
          <cell r="A13" t="str">
            <v>Т1-03-1</v>
          </cell>
        </row>
        <row r="14">
          <cell r="A14" t="str">
            <v>Т1-03-2</v>
          </cell>
        </row>
        <row r="15">
          <cell r="A15" t="str">
            <v>Т1-03-3</v>
          </cell>
        </row>
        <row r="16">
          <cell r="A16" t="str">
            <v>Т1-04-1</v>
          </cell>
        </row>
        <row r="17">
          <cell r="A17" t="str">
            <v>Т1-04-2</v>
          </cell>
        </row>
        <row r="18">
          <cell r="A18" t="str">
            <v>Т1-04-3</v>
          </cell>
        </row>
        <row r="19">
          <cell r="A19" t="str">
            <v>Т1-04-4</v>
          </cell>
        </row>
        <row r="20">
          <cell r="A20" t="str">
            <v>Т1-04-5</v>
          </cell>
        </row>
        <row r="21">
          <cell r="A21" t="str">
            <v>Т1-05-1</v>
          </cell>
        </row>
        <row r="22">
          <cell r="A22" t="str">
            <v>Т1-05-2</v>
          </cell>
        </row>
        <row r="23">
          <cell r="A23" t="str">
            <v>Т1-05-3</v>
          </cell>
        </row>
        <row r="24">
          <cell r="A24" t="str">
            <v>Т1-05-4</v>
          </cell>
        </row>
        <row r="25">
          <cell r="A25" t="str">
            <v>Т1-05-5</v>
          </cell>
        </row>
        <row r="26">
          <cell r="A26" t="str">
            <v>Т1-06-1</v>
          </cell>
        </row>
        <row r="27">
          <cell r="A27" t="str">
            <v>Т1-06-2</v>
          </cell>
        </row>
        <row r="28">
          <cell r="A28" t="str">
            <v>Т1-06-3</v>
          </cell>
        </row>
        <row r="29">
          <cell r="A29" t="str">
            <v>Т1-06-4</v>
          </cell>
        </row>
        <row r="30">
          <cell r="A30" t="str">
            <v>Т1-06-5</v>
          </cell>
        </row>
        <row r="31">
          <cell r="A31" t="str">
            <v>Т1-06-6</v>
          </cell>
        </row>
        <row r="32">
          <cell r="A32" t="str">
            <v>Т1-07-2</v>
          </cell>
        </row>
        <row r="33">
          <cell r="A33" t="str">
            <v>Т1-07-3</v>
          </cell>
        </row>
        <row r="34">
          <cell r="A34" t="str">
            <v>Т1-07-4</v>
          </cell>
        </row>
        <row r="35">
          <cell r="A35" t="str">
            <v>Т1-08-4</v>
          </cell>
        </row>
        <row r="36">
          <cell r="A36" t="str">
            <v>Т1-08-5</v>
          </cell>
        </row>
        <row r="37">
          <cell r="A37" t="str">
            <v>Т1-09-4</v>
          </cell>
        </row>
        <row r="38">
          <cell r="A38" t="str">
            <v>Т1-09-5</v>
          </cell>
        </row>
        <row r="39">
          <cell r="A39" t="str">
            <v>Т1-09-6</v>
          </cell>
        </row>
        <row r="40">
          <cell r="A40" t="str">
            <v>Т1-10-6</v>
          </cell>
        </row>
        <row r="41">
          <cell r="A41" t="str">
            <v>Т1-11-6</v>
          </cell>
        </row>
        <row r="42">
          <cell r="A42" t="str">
            <v>Р1-01-1</v>
          </cell>
        </row>
        <row r="43">
          <cell r="A43" t="str">
            <v>Р1-01-3</v>
          </cell>
        </row>
        <row r="44">
          <cell r="A44" t="str">
            <v>Р1-02-1</v>
          </cell>
        </row>
        <row r="45">
          <cell r="A45" t="str">
            <v>Р1-02-3</v>
          </cell>
        </row>
        <row r="46">
          <cell r="A46" t="str">
            <v>Р1-03-1</v>
          </cell>
        </row>
        <row r="47">
          <cell r="A47" t="str">
            <v>Р1-04-1</v>
          </cell>
        </row>
        <row r="48">
          <cell r="A48" t="str">
            <v>Р1-05-3</v>
          </cell>
        </row>
        <row r="49">
          <cell r="A49" t="str">
            <v>Р1-06-1</v>
          </cell>
        </row>
        <row r="50">
          <cell r="A50" t="str">
            <v>Р1-06-3</v>
          </cell>
        </row>
        <row r="51">
          <cell r="A51" t="str">
            <v>Р2-01</v>
          </cell>
        </row>
        <row r="52">
          <cell r="A52" t="str">
            <v>Р2-02</v>
          </cell>
        </row>
        <row r="53">
          <cell r="A53" t="str">
            <v>Р2-03</v>
          </cell>
        </row>
        <row r="110">
          <cell r="A110" t="str">
            <v>Л1-10-1</v>
          </cell>
        </row>
        <row r="111">
          <cell r="A111" t="str">
            <v>Л1-10-2</v>
          </cell>
        </row>
        <row r="112">
          <cell r="A112" t="str">
            <v>Л1-10-3</v>
          </cell>
        </row>
        <row r="113">
          <cell r="A113" t="str">
            <v>Л1-10-4</v>
          </cell>
        </row>
        <row r="114">
          <cell r="A114" t="str">
            <v>Л1-10-5</v>
          </cell>
        </row>
        <row r="115">
          <cell r="A115" t="str">
            <v>Л1-10-6</v>
          </cell>
        </row>
        <row r="116">
          <cell r="A116" t="str">
            <v>Л2-10-1</v>
          </cell>
        </row>
        <row r="117">
          <cell r="A117" t="str">
            <v>Л2-10-2</v>
          </cell>
        </row>
        <row r="118">
          <cell r="A118" t="str">
            <v>Л2-10-3</v>
          </cell>
        </row>
        <row r="119">
          <cell r="A119" t="str">
            <v>Л2-10-4</v>
          </cell>
        </row>
        <row r="120">
          <cell r="A120" t="str">
            <v>Л2-10-5</v>
          </cell>
        </row>
        <row r="121">
          <cell r="A121" t="str">
            <v>Л2-10-6</v>
          </cell>
        </row>
        <row r="122">
          <cell r="A122" t="str">
            <v>Л1-11-1</v>
          </cell>
        </row>
        <row r="123">
          <cell r="A123" t="str">
            <v>Л1-11-2</v>
          </cell>
        </row>
        <row r="124">
          <cell r="A124" t="str">
            <v>Л1-11-3</v>
          </cell>
        </row>
        <row r="125">
          <cell r="A125" t="str">
            <v>Л1-11-4</v>
          </cell>
        </row>
        <row r="126">
          <cell r="A126" t="str">
            <v>Л1-11-5</v>
          </cell>
        </row>
        <row r="127">
          <cell r="A127" t="str">
            <v>Л1-11-6</v>
          </cell>
        </row>
        <row r="128">
          <cell r="A128" t="str">
            <v>Л2-11-1</v>
          </cell>
        </row>
        <row r="129">
          <cell r="A129" t="str">
            <v>Л2-11-2</v>
          </cell>
        </row>
        <row r="130">
          <cell r="A130" t="str">
            <v>Л2-11-3</v>
          </cell>
        </row>
        <row r="131">
          <cell r="A131" t="str">
            <v>Л2-11-4</v>
          </cell>
        </row>
        <row r="132">
          <cell r="A132" t="str">
            <v>Л2-11-5</v>
          </cell>
        </row>
        <row r="133">
          <cell r="A133" t="str">
            <v>Л2-11-6</v>
          </cell>
        </row>
        <row r="134">
          <cell r="A134" t="str">
            <v>Л1-31-1</v>
          </cell>
        </row>
        <row r="135">
          <cell r="A135" t="str">
            <v>Л1-31-2</v>
          </cell>
        </row>
        <row r="136">
          <cell r="A136" t="str">
            <v>Л1-31-3</v>
          </cell>
        </row>
        <row r="137">
          <cell r="A137" t="str">
            <v>Л1-31-4</v>
          </cell>
        </row>
        <row r="138">
          <cell r="A138" t="str">
            <v>Л1-31-5</v>
          </cell>
        </row>
        <row r="139">
          <cell r="A139" t="str">
            <v>Л1-31-6</v>
          </cell>
        </row>
        <row r="140">
          <cell r="A140" t="str">
            <v>Л2-31-1</v>
          </cell>
        </row>
        <row r="141">
          <cell r="A141" t="str">
            <v>Л2-31-2</v>
          </cell>
        </row>
        <row r="142">
          <cell r="A142" t="str">
            <v>Л2-31-3</v>
          </cell>
        </row>
        <row r="143">
          <cell r="A143" t="str">
            <v>Л2-31-4</v>
          </cell>
        </row>
        <row r="144">
          <cell r="A144" t="str">
            <v>Л2-31-5</v>
          </cell>
        </row>
        <row r="145">
          <cell r="A145" t="str">
            <v>Л2-31-6</v>
          </cell>
        </row>
        <row r="146">
          <cell r="A146" t="str">
            <v>Л1-37-1</v>
          </cell>
        </row>
        <row r="147">
          <cell r="A147" t="str">
            <v>Л1-37-2</v>
          </cell>
        </row>
        <row r="148">
          <cell r="A148" t="str">
            <v>Л1-37-3</v>
          </cell>
        </row>
        <row r="149">
          <cell r="A149" t="str">
            <v>Л1-37-4</v>
          </cell>
        </row>
        <row r="150">
          <cell r="A150" t="str">
            <v>Л1-37-5</v>
          </cell>
        </row>
        <row r="151">
          <cell r="A151" t="str">
            <v>Л1-37-6</v>
          </cell>
        </row>
        <row r="152">
          <cell r="A152" t="str">
            <v>Л2-37-1</v>
          </cell>
        </row>
        <row r="153">
          <cell r="A153" t="str">
            <v>Л2-37-2</v>
          </cell>
        </row>
        <row r="154">
          <cell r="A154" t="str">
            <v>Л2-37-3</v>
          </cell>
        </row>
        <row r="155">
          <cell r="A155" t="str">
            <v>Л2-37-4</v>
          </cell>
        </row>
        <row r="156">
          <cell r="A156" t="str">
            <v>Л2-37-5</v>
          </cell>
        </row>
        <row r="157">
          <cell r="A157" t="str">
            <v>Л2-37-6</v>
          </cell>
        </row>
        <row r="158">
          <cell r="A158" t="str">
            <v>Л1-55-1</v>
          </cell>
        </row>
        <row r="159">
          <cell r="A159" t="str">
            <v>Л1-55-2</v>
          </cell>
        </row>
        <row r="160">
          <cell r="A160" t="str">
            <v>Л1-55-3</v>
          </cell>
        </row>
        <row r="161">
          <cell r="A161" t="str">
            <v>Л1-55-4</v>
          </cell>
        </row>
        <row r="162">
          <cell r="A162" t="str">
            <v>Л1-55-5</v>
          </cell>
        </row>
        <row r="163">
          <cell r="A163" t="str">
            <v>Л1-55-6</v>
          </cell>
        </row>
        <row r="164">
          <cell r="A164" t="str">
            <v>Л2-55-1</v>
          </cell>
        </row>
        <row r="165">
          <cell r="A165" t="str">
            <v>Л2-55-2</v>
          </cell>
        </row>
        <row r="166">
          <cell r="A166" t="str">
            <v>Л2-55-3</v>
          </cell>
        </row>
        <row r="167">
          <cell r="A167" t="str">
            <v>Л2-55-4</v>
          </cell>
        </row>
        <row r="168">
          <cell r="A168" t="str">
            <v>Л2-55-5</v>
          </cell>
        </row>
        <row r="169">
          <cell r="A169" t="str">
            <v>Л2-55-6</v>
          </cell>
        </row>
        <row r="170">
          <cell r="A170" t="str">
            <v>Л1-57-1</v>
          </cell>
        </row>
        <row r="171">
          <cell r="A171" t="str">
            <v>Л1-57-2</v>
          </cell>
        </row>
        <row r="172">
          <cell r="A172" t="str">
            <v>Л1-57-3</v>
          </cell>
        </row>
        <row r="173">
          <cell r="A173" t="str">
            <v>Л1-57-4</v>
          </cell>
        </row>
        <row r="174">
          <cell r="A174" t="str">
            <v>Л1-57-5</v>
          </cell>
        </row>
        <row r="175">
          <cell r="A175" t="str">
            <v>Л1-57-6</v>
          </cell>
        </row>
        <row r="176">
          <cell r="A176" t="str">
            <v>Л2-57-1</v>
          </cell>
        </row>
        <row r="177">
          <cell r="A177" t="str">
            <v>Л2-57-2</v>
          </cell>
        </row>
        <row r="178">
          <cell r="A178" t="str">
            <v>Л2-57-3</v>
          </cell>
        </row>
        <row r="179">
          <cell r="A179" t="str">
            <v>Л2-57-4</v>
          </cell>
        </row>
        <row r="180">
          <cell r="A180" t="str">
            <v>Л2-57-5</v>
          </cell>
        </row>
        <row r="181">
          <cell r="A181" t="str">
            <v>Л2-57-6</v>
          </cell>
        </row>
        <row r="182">
          <cell r="A182" t="str">
            <v>Л1-64-1</v>
          </cell>
        </row>
        <row r="183">
          <cell r="A183" t="str">
            <v>Л1-64-2</v>
          </cell>
        </row>
        <row r="184">
          <cell r="A184" t="str">
            <v>Л1-64-3</v>
          </cell>
        </row>
        <row r="185">
          <cell r="A185" t="str">
            <v>Л1-64-4</v>
          </cell>
        </row>
        <row r="186">
          <cell r="A186" t="str">
            <v>Л1-64-5</v>
          </cell>
        </row>
        <row r="187">
          <cell r="A187" t="str">
            <v>Л1-64-6</v>
          </cell>
        </row>
        <row r="188">
          <cell r="A188" t="str">
            <v>Л2-64-1</v>
          </cell>
        </row>
        <row r="189">
          <cell r="A189" t="str">
            <v>Л2-64-2</v>
          </cell>
        </row>
        <row r="190">
          <cell r="A190" t="str">
            <v>Л2-64-3</v>
          </cell>
        </row>
        <row r="191">
          <cell r="A191" t="str">
            <v>Л2-64-4</v>
          </cell>
        </row>
        <row r="192">
          <cell r="A192" t="str">
            <v>Л2-64-5</v>
          </cell>
        </row>
        <row r="193">
          <cell r="A193" t="str">
            <v>Л2-64-6</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Y4">
            <v>0</v>
          </cell>
          <cell r="CZ4">
            <v>0</v>
          </cell>
          <cell r="DA4">
            <v>0</v>
          </cell>
          <cell r="DB4">
            <v>0</v>
          </cell>
          <cell r="DD4">
            <v>0</v>
          </cell>
          <cell r="DE4">
            <v>0</v>
          </cell>
          <cell r="DF4">
            <v>0</v>
          </cell>
          <cell r="DG4">
            <v>0</v>
          </cell>
          <cell r="DI4">
            <v>0</v>
          </cell>
        </row>
        <row r="5">
          <cell r="D5" t="e">
            <v>#REF!</v>
          </cell>
          <cell r="F5" t="e">
            <v>#VALUE!</v>
          </cell>
          <cell r="H5">
            <v>15.68100000000004</v>
          </cell>
          <cell r="I5">
            <v>0</v>
          </cell>
          <cell r="J5">
            <v>-8382</v>
          </cell>
          <cell r="K5">
            <v>0</v>
          </cell>
          <cell r="L5">
            <v>-1725.0160000000005</v>
          </cell>
          <cell r="M5">
            <v>-19.008999999999958</v>
          </cell>
          <cell r="N5">
            <v>-57371</v>
          </cell>
          <cell r="O5">
            <v>0</v>
          </cell>
          <cell r="W5">
            <v>-263.26326699999993</v>
          </cell>
          <cell r="X5">
            <v>-2045.1621809999997</v>
          </cell>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Y5">
            <v>0</v>
          </cell>
          <cell r="CZ5">
            <v>0</v>
          </cell>
          <cell r="DA5">
            <v>0</v>
          </cell>
          <cell r="DD5">
            <v>0</v>
          </cell>
          <cell r="DE5">
            <v>0</v>
          </cell>
          <cell r="DF5">
            <v>0</v>
          </cell>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BA7" t="str">
            <v xml:space="preserve">Остаток освоения капитальных вложений в прогнозных ценах соответствующих лет,  млн рублей 
(без НДС) </v>
          </cell>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T7" t="str">
            <v>Краткое обоснование  корректировки утвержденного плана (по освоению)</v>
          </cell>
          <cell r="CU7" t="str">
            <v>Постановка под напряжение</v>
          </cell>
        </row>
        <row r="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G8" t="str">
            <v>Предложение по корректировке утвержденного плана</v>
          </cell>
          <cell r="AI8" t="str">
            <v>Утвержденный план</v>
          </cell>
          <cell r="AJ8" t="str">
            <v>Скорректированный план</v>
          </cell>
          <cell r="AK8" t="str">
            <v>Утвержденный план</v>
          </cell>
          <cell r="AP8" t="str">
            <v>Скорректированный план</v>
          </cell>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C8" t="str">
            <v xml:space="preserve">План 
на 01.01.2021 года </v>
          </cell>
          <cell r="BE8" t="str">
            <v xml:space="preserve">Предложение по корректировке утвержденного плана 
на 01.01.2021 года </v>
          </cell>
          <cell r="CU8">
            <v>2015</v>
          </cell>
          <cell r="DE8">
            <v>2016</v>
          </cell>
        </row>
        <row r="9">
          <cell r="H9" t="str">
            <v>Утвержденный план</v>
          </cell>
          <cell r="L9" t="str">
            <v>Скорректированный план</v>
          </cell>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H9">
            <v>2015</v>
          </cell>
          <cell r="BJ9">
            <v>2016</v>
          </cell>
          <cell r="BL9">
            <v>2017</v>
          </cell>
          <cell r="BN9">
            <v>2018</v>
          </cell>
          <cell r="BP9">
            <v>2019</v>
          </cell>
          <cell r="BR9">
            <v>2020</v>
          </cell>
          <cell r="BT9">
            <v>2021</v>
          </cell>
          <cell r="BV9">
            <v>2022</v>
          </cell>
          <cell r="BX9" t="str">
            <v>Итого 2016-2022</v>
          </cell>
          <cell r="CB9">
            <v>2015</v>
          </cell>
          <cell r="CD9">
            <v>2016</v>
          </cell>
          <cell r="CF9">
            <v>2017</v>
          </cell>
          <cell r="CH9">
            <v>2018</v>
          </cell>
          <cell r="CJ9">
            <v>2019</v>
          </cell>
          <cell r="CL9">
            <v>2020</v>
          </cell>
          <cell r="CN9">
            <v>2021</v>
          </cell>
          <cell r="CP9">
            <v>2022</v>
          </cell>
          <cell r="CR9" t="str">
            <v>Итого 2016-2022</v>
          </cell>
          <cell r="CU9" t="str">
            <v>утв. план</v>
          </cell>
          <cell r="CZ9" t="str">
            <v>факт</v>
          </cell>
          <cell r="DE9" t="str">
            <v>утв. план</v>
          </cell>
        </row>
        <row r="10">
          <cell r="H10" t="str">
            <v>км</v>
          </cell>
          <cell r="I10" t="str">
            <v>МВА</v>
          </cell>
          <cell r="J10" t="str">
            <v>шт</v>
          </cell>
          <cell r="K10" t="str">
            <v>Га</v>
          </cell>
          <cell r="L10" t="str">
            <v>км</v>
          </cell>
          <cell r="M10" t="str">
            <v>МВА</v>
          </cell>
          <cell r="N10" t="str">
            <v>шт</v>
          </cell>
          <cell r="O10" t="str">
            <v>Га</v>
          </cell>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J41" t="str">
            <v>нд</v>
          </cell>
          <cell r="BL41" t="str">
            <v>нд</v>
          </cell>
          <cell r="BN41" t="str">
            <v>нд</v>
          </cell>
          <cell r="BP41" t="str">
            <v>нд</v>
          </cell>
          <cell r="BR41">
            <v>14.477750399999998</v>
          </cell>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D41" t="str">
            <v>нд</v>
          </cell>
          <cell r="CF41" t="str">
            <v>нд</v>
          </cell>
          <cell r="CH41" t="str">
            <v>нд</v>
          </cell>
          <cell r="CJ41" t="str">
            <v>нд</v>
          </cell>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J44" t="str">
            <v>нд</v>
          </cell>
          <cell r="BL44" t="str">
            <v>нд</v>
          </cell>
          <cell r="BN44" t="str">
            <v>нд</v>
          </cell>
          <cell r="BP44" t="str">
            <v>нд</v>
          </cell>
          <cell r="BR44">
            <v>3.5835923999999997</v>
          </cell>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D44" t="str">
            <v>нд</v>
          </cell>
          <cell r="CF44" t="str">
            <v>нд</v>
          </cell>
          <cell r="CH44" t="str">
            <v>нд</v>
          </cell>
          <cell r="CJ44" t="str">
            <v>нд</v>
          </cell>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L46">
            <v>0</v>
          </cell>
          <cell r="BM46">
            <v>0</v>
          </cell>
          <cell r="BN46">
            <v>0</v>
          </cell>
          <cell r="BO46">
            <v>0</v>
          </cell>
          <cell r="BP46">
            <v>0</v>
          </cell>
          <cell r="BQ46">
            <v>0</v>
          </cell>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F46">
            <v>0</v>
          </cell>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N47">
            <v>1.3398500000000035E-2</v>
          </cell>
          <cell r="BO47">
            <v>1.3398500000000035E-2</v>
          </cell>
          <cell r="BP47">
            <v>0</v>
          </cell>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F47">
            <v>0</v>
          </cell>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N48">
            <v>3.3706400000000025E-2</v>
          </cell>
          <cell r="BO48">
            <v>3.3706400000000025E-2</v>
          </cell>
          <cell r="BP48">
            <v>0</v>
          </cell>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F48">
            <v>0</v>
          </cell>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N49">
            <v>0</v>
          </cell>
          <cell r="BO49">
            <v>0</v>
          </cell>
          <cell r="BP49">
            <v>0</v>
          </cell>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F49">
            <v>0</v>
          </cell>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L50" t="str">
            <v>нд</v>
          </cell>
          <cell r="BN50">
            <v>0.85227739000000002</v>
          </cell>
          <cell r="BO50">
            <v>0.84808299999999992</v>
          </cell>
          <cell r="BP50">
            <v>0</v>
          </cell>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F50" t="str">
            <v>нд</v>
          </cell>
          <cell r="CH50">
            <v>0.72226897457627126</v>
          </cell>
          <cell r="CI50">
            <v>0.71871429000000009</v>
          </cell>
          <cell r="CJ50">
            <v>0</v>
          </cell>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L51" t="str">
            <v>нд</v>
          </cell>
          <cell r="BN51">
            <v>1.0006429999999995</v>
          </cell>
          <cell r="BP51">
            <v>0</v>
          </cell>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F51" t="str">
            <v>нд</v>
          </cell>
          <cell r="CH51">
            <v>0.84800254237288097</v>
          </cell>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J52" t="str">
            <v>нд</v>
          </cell>
          <cell r="BL52" t="str">
            <v>нд</v>
          </cell>
          <cell r="BN52" t="str">
            <v>нд</v>
          </cell>
          <cell r="BP52">
            <v>0.29597550966378644</v>
          </cell>
          <cell r="BR52">
            <v>0.29597550966378644</v>
          </cell>
          <cell r="BS52">
            <v>2.5618709999999999E-2</v>
          </cell>
          <cell r="BU52">
            <v>0</v>
          </cell>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D52" t="str">
            <v>нд</v>
          </cell>
          <cell r="CF52" t="str">
            <v>нд</v>
          </cell>
          <cell r="CH52" t="str">
            <v>нд</v>
          </cell>
          <cell r="CJ52">
            <v>0.24664625805315538</v>
          </cell>
          <cell r="CL52">
            <v>0.24664625805315538</v>
          </cell>
          <cell r="CM52">
            <v>5.985936E-2</v>
          </cell>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J53" t="str">
            <v>нд</v>
          </cell>
          <cell r="BL53" t="str">
            <v>нд</v>
          </cell>
          <cell r="BN53" t="str">
            <v>нд</v>
          </cell>
          <cell r="BP53">
            <v>5.3273245633079016</v>
          </cell>
          <cell r="BR53">
            <v>3.1768608359999999</v>
          </cell>
          <cell r="BS53">
            <v>3.1768608359999999</v>
          </cell>
          <cell r="BX53">
            <v>3.1768608359999999</v>
          </cell>
          <cell r="BY53">
            <v>3.1768608359999999</v>
          </cell>
          <cell r="BZ53" t="str">
            <v>Объект не корректируется, введен в эксплуатацию в 2019 году</v>
          </cell>
          <cell r="CA53">
            <v>0</v>
          </cell>
          <cell r="CB53" t="str">
            <v>нд</v>
          </cell>
          <cell r="CD53" t="str">
            <v>нд</v>
          </cell>
          <cell r="CF53" t="str">
            <v>нд</v>
          </cell>
          <cell r="CH53" t="str">
            <v>нд</v>
          </cell>
          <cell r="CJ53">
            <v>4.4394371360899179</v>
          </cell>
          <cell r="CK53">
            <v>2.64738403</v>
          </cell>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J54" t="str">
            <v>нд</v>
          </cell>
          <cell r="BL54" t="str">
            <v>нд</v>
          </cell>
          <cell r="BN54" t="str">
            <v>нд</v>
          </cell>
          <cell r="BP54">
            <v>2.4511258383552925</v>
          </cell>
          <cell r="BR54">
            <v>1.9863138839999999</v>
          </cell>
          <cell r="BS54">
            <v>1.9863138839999999</v>
          </cell>
          <cell r="BX54">
            <v>1.9863138839999999</v>
          </cell>
          <cell r="BY54">
            <v>1.9863138839999999</v>
          </cell>
          <cell r="BZ54" t="str">
            <v>Объект не корректируется, введен в эксплуатацию в 2019 году</v>
          </cell>
          <cell r="CA54">
            <v>0</v>
          </cell>
          <cell r="CB54" t="str">
            <v>нд</v>
          </cell>
          <cell r="CD54" t="str">
            <v>нд</v>
          </cell>
          <cell r="CF54" t="str">
            <v>нд</v>
          </cell>
          <cell r="CH54" t="str">
            <v>нд</v>
          </cell>
          <cell r="CJ54">
            <v>2.0426048652960773</v>
          </cell>
          <cell r="CK54">
            <v>1.65526157</v>
          </cell>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J55" t="str">
            <v>нд</v>
          </cell>
          <cell r="BL55" t="str">
            <v>нд</v>
          </cell>
          <cell r="BN55" t="str">
            <v>нд</v>
          </cell>
          <cell r="BP55">
            <v>0.25804971759941148</v>
          </cell>
          <cell r="BR55">
            <v>0.25804971759941148</v>
          </cell>
          <cell r="BU55">
            <v>1.7041520000000001E-2</v>
          </cell>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D55" t="str">
            <v>нд</v>
          </cell>
          <cell r="CF55" t="str">
            <v>нд</v>
          </cell>
          <cell r="CH55" t="str">
            <v>нд</v>
          </cell>
          <cell r="CJ55">
            <v>0.21504143133284292</v>
          </cell>
          <cell r="CL55">
            <v>0.21504143133284292</v>
          </cell>
          <cell r="CO55">
            <v>0.11704152</v>
          </cell>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J56" t="str">
            <v>нд</v>
          </cell>
          <cell r="BL56" t="str">
            <v>нд</v>
          </cell>
          <cell r="BN56" t="str">
            <v>нд</v>
          </cell>
          <cell r="BP56">
            <v>7.6079999999999997</v>
          </cell>
          <cell r="BR56">
            <v>25.37530566061092</v>
          </cell>
          <cell r="BS56">
            <v>13.49856943</v>
          </cell>
          <cell r="BU56">
            <v>12.226872779999997</v>
          </cell>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D56" t="str">
            <v>нд</v>
          </cell>
          <cell r="CF56" t="str">
            <v>нд</v>
          </cell>
          <cell r="CH56" t="str">
            <v>нд</v>
          </cell>
          <cell r="CJ56">
            <v>6.34</v>
          </cell>
          <cell r="CL56">
            <v>21.1460880505091</v>
          </cell>
          <cell r="CM56">
            <v>21.48618922</v>
          </cell>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J57" t="str">
            <v>нд</v>
          </cell>
          <cell r="BL57" t="str">
            <v>нд</v>
          </cell>
          <cell r="BN57" t="str">
            <v>нд</v>
          </cell>
          <cell r="BP57">
            <v>4.4640000000000004</v>
          </cell>
          <cell r="BR57">
            <v>14.86096099961304</v>
          </cell>
          <cell r="BS57">
            <v>10.609944630000001</v>
          </cell>
          <cell r="BU57">
            <v>2.8525230599999993</v>
          </cell>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D57" t="str">
            <v>нд</v>
          </cell>
          <cell r="CF57" t="str">
            <v>нд</v>
          </cell>
          <cell r="CH57" t="str">
            <v>нд</v>
          </cell>
          <cell r="CJ57">
            <v>3.72</v>
          </cell>
          <cell r="CL57">
            <v>12.3841341663442</v>
          </cell>
          <cell r="CM57">
            <v>11.26704329</v>
          </cell>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J58" t="str">
            <v>нд</v>
          </cell>
          <cell r="BL58" t="str">
            <v>нд</v>
          </cell>
          <cell r="BN58" t="str">
            <v>нд</v>
          </cell>
          <cell r="BP58">
            <v>1.9799999999999998</v>
          </cell>
          <cell r="BR58">
            <v>6.6036784788742917</v>
          </cell>
          <cell r="BS58">
            <v>4.51844526</v>
          </cell>
          <cell r="BU58">
            <v>1.1337981300000002</v>
          </cell>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D58" t="str">
            <v>нд</v>
          </cell>
          <cell r="CF58" t="str">
            <v>нд</v>
          </cell>
          <cell r="CH58" t="str">
            <v>нд</v>
          </cell>
          <cell r="CJ58">
            <v>1.65</v>
          </cell>
          <cell r="CL58">
            <v>5.5030653990619101</v>
          </cell>
          <cell r="CM58">
            <v>4.7585233700000007</v>
          </cell>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J59" t="str">
            <v>нд</v>
          </cell>
          <cell r="BL59" t="str">
            <v>нд</v>
          </cell>
          <cell r="BN59" t="str">
            <v>нд</v>
          </cell>
          <cell r="BP59">
            <v>2.2080000000000002</v>
          </cell>
          <cell r="BR59">
            <v>7.3424314534215238</v>
          </cell>
          <cell r="BS59">
            <v>4.4225777549999998</v>
          </cell>
          <cell r="BU59">
            <v>2.5901736850000003</v>
          </cell>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D59" t="str">
            <v>нд</v>
          </cell>
          <cell r="CF59" t="str">
            <v>нд</v>
          </cell>
          <cell r="CH59" t="str">
            <v>нд</v>
          </cell>
          <cell r="CJ59">
            <v>1.84</v>
          </cell>
          <cell r="CL59">
            <v>6.1186928778512701</v>
          </cell>
          <cell r="CM59">
            <v>5.89417043</v>
          </cell>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J60" t="str">
            <v>нд</v>
          </cell>
          <cell r="BL60" t="str">
            <v>нд</v>
          </cell>
          <cell r="BN60" t="str">
            <v>нд</v>
          </cell>
          <cell r="BP60">
            <v>3.3359999999999999</v>
          </cell>
          <cell r="BR60">
            <v>11.130687985692827</v>
          </cell>
          <cell r="BS60">
            <v>4.0504171299999996</v>
          </cell>
          <cell r="BU60">
            <v>7.028087929999999</v>
          </cell>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D60" t="str">
            <v>нд</v>
          </cell>
          <cell r="CF60" t="str">
            <v>нд</v>
          </cell>
          <cell r="CH60" t="str">
            <v>нд</v>
          </cell>
          <cell r="CJ60">
            <v>2.78</v>
          </cell>
          <cell r="CL60">
            <v>9.2755733214106897</v>
          </cell>
          <cell r="CM60">
            <v>9.2804077599999992</v>
          </cell>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J61" t="str">
            <v>нд</v>
          </cell>
          <cell r="BL61" t="str">
            <v>нд</v>
          </cell>
          <cell r="BN61" t="str">
            <v>нд</v>
          </cell>
          <cell r="BP61">
            <v>2.952</v>
          </cell>
          <cell r="BR61">
            <v>9.8529030442521108</v>
          </cell>
          <cell r="BS61">
            <v>8.2459111150000002</v>
          </cell>
          <cell r="BU61">
            <v>1.7941542250000004</v>
          </cell>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D61" t="str">
            <v>нд</v>
          </cell>
          <cell r="CF61" t="str">
            <v>нд</v>
          </cell>
          <cell r="CH61" t="str">
            <v>нд</v>
          </cell>
          <cell r="CJ61">
            <v>2.46</v>
          </cell>
          <cell r="CL61">
            <v>8.2107525368767593</v>
          </cell>
          <cell r="CM61">
            <v>8.4131518199999995</v>
          </cell>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J62" t="str">
            <v>нд</v>
          </cell>
          <cell r="BL62" t="str">
            <v>нд</v>
          </cell>
          <cell r="BN62" t="str">
            <v>нд</v>
          </cell>
          <cell r="BP62">
            <v>0.32398404031944467</v>
          </cell>
          <cell r="BR62">
            <v>1.0799468010648157</v>
          </cell>
          <cell r="BS62">
            <v>0.75269339999999996</v>
          </cell>
          <cell r="BU62">
            <v>0.15378343000000003</v>
          </cell>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D62" t="str">
            <v>нд</v>
          </cell>
          <cell r="CF62" t="str">
            <v>нд</v>
          </cell>
          <cell r="CH62" t="str">
            <v>нд</v>
          </cell>
          <cell r="CJ62">
            <v>0.26998670026620392</v>
          </cell>
          <cell r="CL62">
            <v>0.89995566755401302</v>
          </cell>
          <cell r="CM62">
            <v>0.75539735999999991</v>
          </cell>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J63" t="str">
            <v>нд</v>
          </cell>
          <cell r="BL63" t="str">
            <v>нд</v>
          </cell>
          <cell r="BN63" t="str">
            <v>нд</v>
          </cell>
          <cell r="BP63">
            <v>0.32398404031944467</v>
          </cell>
          <cell r="BR63">
            <v>1.0799468010648157</v>
          </cell>
          <cell r="BS63">
            <v>0.75269339999999996</v>
          </cell>
          <cell r="BU63">
            <v>0.15378343999999991</v>
          </cell>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D63" t="str">
            <v>нд</v>
          </cell>
          <cell r="CF63" t="str">
            <v>нд</v>
          </cell>
          <cell r="CH63" t="str">
            <v>нд</v>
          </cell>
          <cell r="CJ63">
            <v>0.26998670026620392</v>
          </cell>
          <cell r="CL63">
            <v>0.89995566755401302</v>
          </cell>
          <cell r="CM63">
            <v>0.75539736999999996</v>
          </cell>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J64" t="str">
            <v>нд</v>
          </cell>
          <cell r="BL64" t="str">
            <v>нд</v>
          </cell>
          <cell r="BN64" t="str">
            <v>нд</v>
          </cell>
          <cell r="BP64">
            <v>0.32398404031944467</v>
          </cell>
          <cell r="BR64">
            <v>1.0799468010648157</v>
          </cell>
          <cell r="BS64">
            <v>0.75269339999999996</v>
          </cell>
          <cell r="BU64">
            <v>0.15378341999999989</v>
          </cell>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D64" t="str">
            <v>нд</v>
          </cell>
          <cell r="CF64" t="str">
            <v>нд</v>
          </cell>
          <cell r="CH64" t="str">
            <v>нд</v>
          </cell>
          <cell r="CJ64">
            <v>0.26998670026620392</v>
          </cell>
          <cell r="CL64">
            <v>0.89995566755401302</v>
          </cell>
          <cell r="CM64">
            <v>0.75539735999999991</v>
          </cell>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J65" t="str">
            <v>нд</v>
          </cell>
          <cell r="BL65" t="str">
            <v>нд</v>
          </cell>
          <cell r="BN65" t="str">
            <v>нд</v>
          </cell>
          <cell r="BP65">
            <v>0.32398404031944467</v>
          </cell>
          <cell r="BR65">
            <v>1.0799468010648157</v>
          </cell>
          <cell r="BS65">
            <v>0.55700000000000005</v>
          </cell>
          <cell r="BU65">
            <v>0.34951371000000003</v>
          </cell>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D65" t="str">
            <v>нд</v>
          </cell>
          <cell r="CF65" t="str">
            <v>нд</v>
          </cell>
          <cell r="CH65" t="str">
            <v>нд</v>
          </cell>
          <cell r="CJ65">
            <v>0.26998670026620392</v>
          </cell>
          <cell r="CL65">
            <v>0.89995566755401302</v>
          </cell>
          <cell r="CM65">
            <v>0.75542810000000005</v>
          </cell>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J66" t="str">
            <v>нд</v>
          </cell>
          <cell r="BL66" t="str">
            <v>нд</v>
          </cell>
          <cell r="BN66" t="str">
            <v>нд</v>
          </cell>
          <cell r="BP66">
            <v>0.32398404031944467</v>
          </cell>
          <cell r="BR66">
            <v>1.0799468010648157</v>
          </cell>
          <cell r="BS66">
            <v>0.55700000000000005</v>
          </cell>
          <cell r="BU66">
            <v>0.34951371000000003</v>
          </cell>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D66" t="str">
            <v>нд</v>
          </cell>
          <cell r="CF66" t="str">
            <v>нд</v>
          </cell>
          <cell r="CH66" t="str">
            <v>нд</v>
          </cell>
          <cell r="CJ66">
            <v>0.26998670026620392</v>
          </cell>
          <cell r="CL66">
            <v>0.89995566755401302</v>
          </cell>
          <cell r="CM66">
            <v>0.75542810000000005</v>
          </cell>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J67" t="str">
            <v>нд</v>
          </cell>
          <cell r="BL67" t="str">
            <v>нд</v>
          </cell>
          <cell r="BN67" t="str">
            <v>нд</v>
          </cell>
          <cell r="BP67">
            <v>0.32398404031944467</v>
          </cell>
          <cell r="BR67">
            <v>1.0799468010648157</v>
          </cell>
          <cell r="BS67">
            <v>0.75269339999999996</v>
          </cell>
          <cell r="BU67">
            <v>0.15378341999999989</v>
          </cell>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D67" t="str">
            <v>нд</v>
          </cell>
          <cell r="CF67" t="str">
            <v>нд</v>
          </cell>
          <cell r="CH67" t="str">
            <v>нд</v>
          </cell>
          <cell r="CJ67">
            <v>0.26998670026620392</v>
          </cell>
          <cell r="CL67">
            <v>0.89995566755401302</v>
          </cell>
          <cell r="CM67">
            <v>0.75539735999999991</v>
          </cell>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J68" t="str">
            <v>нд</v>
          </cell>
          <cell r="BL68" t="str">
            <v>нд</v>
          </cell>
          <cell r="BN68">
            <v>0</v>
          </cell>
          <cell r="BP68">
            <v>592.34996819479636</v>
          </cell>
          <cell r="BQ68">
            <v>702.73752819000003</v>
          </cell>
          <cell r="BR68">
            <v>139.61244000479638</v>
          </cell>
          <cell r="BS68">
            <v>48.071958130000006</v>
          </cell>
          <cell r="BU68">
            <v>93.909740540000001</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F68" t="str">
            <v>нд</v>
          </cell>
          <cell r="CJ68">
            <v>500</v>
          </cell>
          <cell r="CK68">
            <v>615.18132649999995</v>
          </cell>
          <cell r="CL68">
            <v>86.77698032899707</v>
          </cell>
          <cell r="CM68">
            <v>114.54152463999999</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J69" t="str">
            <v>нд</v>
          </cell>
          <cell r="BL69" t="str">
            <v>нд</v>
          </cell>
          <cell r="BN69" t="str">
            <v>нд</v>
          </cell>
          <cell r="BP69" t="str">
            <v>нд</v>
          </cell>
          <cell r="BR69">
            <v>1.9217998480572238</v>
          </cell>
          <cell r="BU69">
            <v>1.8421573559999997</v>
          </cell>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D69" t="str">
            <v>нд</v>
          </cell>
          <cell r="CF69" t="str">
            <v>нд</v>
          </cell>
          <cell r="CH69" t="str">
            <v>нд</v>
          </cell>
          <cell r="CJ69" t="str">
            <v>нд</v>
          </cell>
          <cell r="CL69">
            <v>1.60149987338102</v>
          </cell>
          <cell r="CM69">
            <v>1.5351311299999999</v>
          </cell>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J70" t="str">
            <v>нд</v>
          </cell>
          <cell r="BL70" t="str">
            <v>нд</v>
          </cell>
          <cell r="BN70" t="str">
            <v>нд</v>
          </cell>
          <cell r="BP70" t="str">
            <v>нд</v>
          </cell>
          <cell r="BT70">
            <v>2.6804050512377038</v>
          </cell>
          <cell r="BU70">
            <v>2.6804050512377038</v>
          </cell>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D70" t="str">
            <v>нд</v>
          </cell>
          <cell r="CF70" t="str">
            <v>нд</v>
          </cell>
          <cell r="CH70" t="str">
            <v>нд</v>
          </cell>
          <cell r="CJ70" t="str">
            <v>нд</v>
          </cell>
          <cell r="CN70">
            <v>2.2336708760314199</v>
          </cell>
          <cell r="CO70">
            <v>2.2336708760314199</v>
          </cell>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J71" t="str">
            <v>нд</v>
          </cell>
          <cell r="BL71" t="str">
            <v>нд</v>
          </cell>
          <cell r="BN71" t="str">
            <v>нд</v>
          </cell>
          <cell r="BP71" t="str">
            <v>нд</v>
          </cell>
          <cell r="BR71" t="str">
            <v>нд</v>
          </cell>
          <cell r="BT71" t="str">
            <v>нд</v>
          </cell>
          <cell r="BU71">
            <v>18.627860000000041</v>
          </cell>
          <cell r="BV71" t="str">
            <v>нд</v>
          </cell>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D71" t="str">
            <v>нд</v>
          </cell>
          <cell r="CF71" t="str">
            <v>нд</v>
          </cell>
          <cell r="CH71" t="str">
            <v>нд</v>
          </cell>
          <cell r="CJ71" t="str">
            <v>нд</v>
          </cell>
          <cell r="CL71" t="str">
            <v>нд</v>
          </cell>
          <cell r="CN71" t="str">
            <v>нд</v>
          </cell>
          <cell r="CO71">
            <v>15.5232166666667</v>
          </cell>
          <cell r="CP71" t="str">
            <v>нд</v>
          </cell>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J72" t="str">
            <v>нд</v>
          </cell>
          <cell r="BL72" t="str">
            <v>нд</v>
          </cell>
          <cell r="BN72" t="str">
            <v>нд</v>
          </cell>
          <cell r="BP72" t="str">
            <v>нд</v>
          </cell>
          <cell r="BR72" t="str">
            <v>нд</v>
          </cell>
          <cell r="BT72" t="str">
            <v>нд</v>
          </cell>
          <cell r="BU72">
            <v>1.4422631880000001</v>
          </cell>
          <cell r="BV72" t="str">
            <v>нд</v>
          </cell>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D72" t="str">
            <v>нд</v>
          </cell>
          <cell r="CF72" t="str">
            <v>нд</v>
          </cell>
          <cell r="CH72" t="str">
            <v>нд</v>
          </cell>
          <cell r="CJ72" t="str">
            <v>нд</v>
          </cell>
          <cell r="CL72" t="str">
            <v>нд</v>
          </cell>
          <cell r="CN72" t="str">
            <v>нд</v>
          </cell>
          <cell r="CO72">
            <v>1.2018859900000001</v>
          </cell>
          <cell r="CP72" t="str">
            <v>нд</v>
          </cell>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R73">
            <v>69.726439769999971</v>
          </cell>
          <cell r="BS73">
            <v>69.726439769999971</v>
          </cell>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L82" t="str">
            <v>нд</v>
          </cell>
          <cell r="BN82">
            <v>4.8710752205216199</v>
          </cell>
          <cell r="BO82">
            <v>2.5563228599999999</v>
          </cell>
          <cell r="BP82">
            <v>2.8430084799999999</v>
          </cell>
          <cell r="BQ82">
            <v>2.8430084799999999</v>
          </cell>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F82" t="str">
            <v>нд</v>
          </cell>
          <cell r="CH82">
            <v>4.1280298478996782</v>
          </cell>
          <cell r="CI82">
            <v>4.5799477400000006</v>
          </cell>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L83" t="str">
            <v>нд</v>
          </cell>
          <cell r="BN83">
            <v>59.628870252866726</v>
          </cell>
          <cell r="BO83">
            <v>32.522286530000002</v>
          </cell>
          <cell r="BP83">
            <v>49.822049159999999</v>
          </cell>
          <cell r="BQ83">
            <v>49.822049159999999</v>
          </cell>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F83" t="str">
            <v>нд</v>
          </cell>
          <cell r="CH83">
            <v>50.532940892259937</v>
          </cell>
          <cell r="CI83">
            <v>70.163026860000002</v>
          </cell>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L84" t="str">
            <v>нд</v>
          </cell>
          <cell r="BN84">
            <v>59.628870252866726</v>
          </cell>
          <cell r="BO84">
            <v>32.495974230000002</v>
          </cell>
          <cell r="BP84">
            <v>43.706641449999999</v>
          </cell>
          <cell r="BQ84">
            <v>43.706641449999999</v>
          </cell>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F84" t="str">
            <v>нд</v>
          </cell>
          <cell r="CH84">
            <v>50.532940892259937</v>
          </cell>
          <cell r="CI84">
            <v>64.90114217</v>
          </cell>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L85" t="str">
            <v>нд</v>
          </cell>
          <cell r="BN85">
            <v>57.017072322850488</v>
          </cell>
          <cell r="BO85">
            <v>26.136315959999997</v>
          </cell>
          <cell r="BP85">
            <v>41.996731529999998</v>
          </cell>
          <cell r="BQ85">
            <v>41.996731530000012</v>
          </cell>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F85" t="str">
            <v>нд</v>
          </cell>
          <cell r="CH85">
            <v>48.319552815974994</v>
          </cell>
          <cell r="CI85">
            <v>58.031423759999996</v>
          </cell>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L86" t="str">
            <v>нд</v>
          </cell>
          <cell r="BN86">
            <v>32.101498262255298</v>
          </cell>
          <cell r="BO86">
            <v>26.664988881999999</v>
          </cell>
          <cell r="BP86">
            <v>100.3611623842</v>
          </cell>
          <cell r="BQ86">
            <v>94.878141980000009</v>
          </cell>
          <cell r="BR86">
            <v>1.076145058</v>
          </cell>
          <cell r="BS86">
            <v>1.076145058</v>
          </cell>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F86" t="str">
            <v>нд</v>
          </cell>
          <cell r="CH86">
            <v>27.204659544284151</v>
          </cell>
          <cell r="CI86">
            <v>4.5599366899999998</v>
          </cell>
          <cell r="CJ86">
            <v>101.37118831000001</v>
          </cell>
          <cell r="CK86">
            <v>98.232345849999987</v>
          </cell>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L87" t="str">
            <v>нд</v>
          </cell>
          <cell r="BN87">
            <v>392.86769041893302</v>
          </cell>
          <cell r="BO87">
            <v>74.256343000000001</v>
          </cell>
          <cell r="BP87">
            <v>575.38080991939989</v>
          </cell>
          <cell r="BQ87">
            <v>432.54055098000003</v>
          </cell>
          <cell r="BR87">
            <v>100.87800118</v>
          </cell>
          <cell r="BS87">
            <v>100.87800118</v>
          </cell>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F87" t="str">
            <v>нд</v>
          </cell>
          <cell r="CH87">
            <v>332.93872069401107</v>
          </cell>
          <cell r="CI87">
            <v>8.263854030000001</v>
          </cell>
          <cell r="CJ87">
            <v>533.23817097000006</v>
          </cell>
          <cell r="CK87">
            <v>508.72237475000003</v>
          </cell>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L92" t="str">
            <v>нд</v>
          </cell>
          <cell r="BN92">
            <v>6.4258690237000007</v>
          </cell>
          <cell r="BO92">
            <v>1.08019774</v>
          </cell>
          <cell r="BP92">
            <v>3.0191074547999994</v>
          </cell>
          <cell r="BQ92">
            <v>3.0191074547999994</v>
          </cell>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F92" t="str">
            <v>нд</v>
          </cell>
          <cell r="CH92">
            <v>5.4456517150000012</v>
          </cell>
          <cell r="CI92">
            <v>1.14427726</v>
          </cell>
          <cell r="CJ92">
            <v>2.29088169</v>
          </cell>
          <cell r="CK92">
            <v>2.29088169</v>
          </cell>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L93" t="str">
            <v>нд</v>
          </cell>
          <cell r="BN93">
            <v>6.3037113574200019</v>
          </cell>
          <cell r="BO93">
            <v>0.99323168999999989</v>
          </cell>
          <cell r="BP93">
            <v>4.9104710338000004</v>
          </cell>
          <cell r="BQ93">
            <v>4.9104710338000004</v>
          </cell>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F93" t="str">
            <v>нд</v>
          </cell>
          <cell r="CH93">
            <v>5.3421282690000016</v>
          </cell>
          <cell r="CI93">
            <v>1.05215221</v>
          </cell>
          <cell r="CJ93">
            <v>3.8851359300000001</v>
          </cell>
          <cell r="CK93">
            <v>3.8851359300000001</v>
          </cell>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L94" t="str">
            <v>нд</v>
          </cell>
          <cell r="BN94">
            <v>4.2839554260000012</v>
          </cell>
          <cell r="BO94">
            <v>4.34191138</v>
          </cell>
          <cell r="BP94">
            <v>0.42197287</v>
          </cell>
          <cell r="BQ94">
            <v>0.42197287</v>
          </cell>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F94" t="str">
            <v>нд</v>
          </cell>
          <cell r="CH94">
            <v>3.6304707000000009</v>
          </cell>
          <cell r="CI94">
            <v>4.0393457100000001</v>
          </cell>
          <cell r="CJ94">
            <v>0</v>
          </cell>
          <cell r="CK94">
            <v>0</v>
          </cell>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L95" t="str">
            <v>нд</v>
          </cell>
          <cell r="BN95">
            <v>6.3647901905600008</v>
          </cell>
          <cell r="BO95">
            <v>6.3892177500000003</v>
          </cell>
          <cell r="BP95">
            <v>0.63737385000000002</v>
          </cell>
          <cell r="BQ95">
            <v>0.63737385000000013</v>
          </cell>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F95" t="str">
            <v>нд</v>
          </cell>
          <cell r="CH95">
            <v>5.393889992000001</v>
          </cell>
          <cell r="CI95">
            <v>5.9584648800000002</v>
          </cell>
          <cell r="CJ95">
            <v>0</v>
          </cell>
          <cell r="CK95">
            <v>0</v>
          </cell>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L96" t="str">
            <v>нд</v>
          </cell>
          <cell r="BN96">
            <v>52.417713498000005</v>
          </cell>
          <cell r="BO96">
            <v>46.772195349999997</v>
          </cell>
          <cell r="BP96">
            <v>13.312491870000001</v>
          </cell>
          <cell r="BQ96">
            <v>12.938080129999999</v>
          </cell>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F96" t="str">
            <v>нд</v>
          </cell>
          <cell r="CH96">
            <v>44.421791100000007</v>
          </cell>
          <cell r="CI96">
            <v>42.77880648</v>
          </cell>
          <cell r="CJ96">
            <v>8.0344083333333298</v>
          </cell>
          <cell r="CK96">
            <v>7.7223985500000003</v>
          </cell>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L97" t="str">
            <v>нд</v>
          </cell>
          <cell r="BN97">
            <v>4.2424466839999999</v>
          </cell>
          <cell r="BO97">
            <v>0.7836969399999999</v>
          </cell>
          <cell r="BP97">
            <v>12.489694415199999</v>
          </cell>
          <cell r="BQ97">
            <v>12.489694415199999</v>
          </cell>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F97" t="str">
            <v>нд</v>
          </cell>
          <cell r="CH97">
            <v>3.5952938000000003</v>
          </cell>
          <cell r="CI97">
            <v>0.83018744</v>
          </cell>
          <cell r="CJ97">
            <v>10.24480848</v>
          </cell>
          <cell r="CK97">
            <v>10.24480848</v>
          </cell>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L98" t="str">
            <v>нд</v>
          </cell>
          <cell r="BN98">
            <v>4.2424543184767876</v>
          </cell>
          <cell r="BO98">
            <v>7.7394149999999995E-2</v>
          </cell>
          <cell r="BP98">
            <v>0.70739707540000007</v>
          </cell>
          <cell r="BQ98">
            <v>0.70739707540000007</v>
          </cell>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F98" t="str">
            <v>нд</v>
          </cell>
          <cell r="CH98">
            <v>3.5953002698955827</v>
          </cell>
          <cell r="CI98">
            <v>8.1985329999999995E-2</v>
          </cell>
          <cell r="CJ98">
            <v>0.57337378000000006</v>
          </cell>
          <cell r="CK98">
            <v>0.57337378000000006</v>
          </cell>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L99" t="str">
            <v>нд</v>
          </cell>
          <cell r="BN99" t="str">
            <v>нд</v>
          </cell>
          <cell r="BP99">
            <v>4.2170880000000004</v>
          </cell>
          <cell r="BQ99">
            <v>3.2959071</v>
          </cell>
          <cell r="BX99">
            <v>3.2959071</v>
          </cell>
          <cell r="BY99">
            <v>3.2959071</v>
          </cell>
          <cell r="BZ99" t="str">
            <v>Объект не корректируется, введен в эксплуатацию в 2019 году</v>
          </cell>
          <cell r="CA99">
            <v>0</v>
          </cell>
          <cell r="CB99" t="str">
            <v>нд</v>
          </cell>
          <cell r="CD99" t="str">
            <v>нд</v>
          </cell>
          <cell r="CF99" t="str">
            <v>нд</v>
          </cell>
          <cell r="CH99" t="str">
            <v>нд</v>
          </cell>
          <cell r="CJ99">
            <v>3.51424</v>
          </cell>
          <cell r="CK99">
            <v>2.74658925</v>
          </cell>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L100" t="str">
            <v>нд</v>
          </cell>
          <cell r="BN100" t="str">
            <v>нд</v>
          </cell>
          <cell r="BP100">
            <v>17.319510000000001</v>
          </cell>
          <cell r="BQ100">
            <v>14.014135055999999</v>
          </cell>
          <cell r="BX100">
            <v>14.014135055999999</v>
          </cell>
          <cell r="BY100">
            <v>14.014135055999999</v>
          </cell>
          <cell r="BZ100" t="str">
            <v>Объект не корректируется, введен в эксплуатацию в 2019 году</v>
          </cell>
          <cell r="CA100">
            <v>0</v>
          </cell>
          <cell r="CB100" t="str">
            <v>нд</v>
          </cell>
          <cell r="CD100" t="str">
            <v>нд</v>
          </cell>
          <cell r="CF100" t="str">
            <v>нд</v>
          </cell>
          <cell r="CH100" t="str">
            <v>нд</v>
          </cell>
          <cell r="CJ100">
            <v>14.432925000000001</v>
          </cell>
          <cell r="CK100">
            <v>11.67844588</v>
          </cell>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L101" t="str">
            <v>нд</v>
          </cell>
          <cell r="BN101">
            <v>6.5126933317530007</v>
          </cell>
          <cell r="BO101">
            <v>0.22532533999999999</v>
          </cell>
          <cell r="BP101">
            <v>3.0707377579999999</v>
          </cell>
          <cell r="BQ101">
            <v>3.0707377579999999</v>
          </cell>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F101" t="str">
            <v>нд</v>
          </cell>
          <cell r="CH101">
            <v>5.5192316370788141</v>
          </cell>
          <cell r="CI101">
            <v>0.23869210000000002</v>
          </cell>
          <cell r="CJ101">
            <v>2.5120053499999999</v>
          </cell>
          <cell r="CK101">
            <v>2.5120053499999999</v>
          </cell>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L109">
            <v>0</v>
          </cell>
          <cell r="BM109">
            <v>0</v>
          </cell>
          <cell r="BN109">
            <v>3.00074E-2</v>
          </cell>
          <cell r="BP109">
            <v>3.00074E-2</v>
          </cell>
          <cell r="BR109">
            <v>3.00074E-2</v>
          </cell>
          <cell r="BT109">
            <v>0</v>
          </cell>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L110">
            <v>0</v>
          </cell>
          <cell r="BM110">
            <v>0</v>
          </cell>
          <cell r="BN110">
            <v>0</v>
          </cell>
          <cell r="BO110">
            <v>0</v>
          </cell>
          <cell r="BP110">
            <v>0</v>
          </cell>
          <cell r="BR110">
            <v>0</v>
          </cell>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F110">
            <v>0</v>
          </cell>
          <cell r="CI110">
            <v>8.5057110000000005E-2</v>
          </cell>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L111">
            <v>0</v>
          </cell>
          <cell r="BM111">
            <v>0</v>
          </cell>
          <cell r="BN111">
            <v>1.8746659999999998E-2</v>
          </cell>
          <cell r="BP111">
            <v>1.8746659999999998E-2</v>
          </cell>
          <cell r="BR111">
            <v>1.8746659999999998E-2</v>
          </cell>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F111">
            <v>0</v>
          </cell>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L112">
            <v>0</v>
          </cell>
          <cell r="BM112">
            <v>0</v>
          </cell>
          <cell r="BN112">
            <v>0</v>
          </cell>
          <cell r="BO112">
            <v>0</v>
          </cell>
          <cell r="BP112">
            <v>0</v>
          </cell>
          <cell r="BQ112">
            <v>0</v>
          </cell>
          <cell r="BR112">
            <v>0</v>
          </cell>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P113">
            <v>3.8745762711864404E-2</v>
          </cell>
          <cell r="BQ113">
            <v>8.5986000000000005E-4</v>
          </cell>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J113">
            <v>3.2288135593220336E-2</v>
          </cell>
          <cell r="CK113">
            <v>3.0181889999999999E-2</v>
          </cell>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P114">
            <v>3.8745762711864404E-2</v>
          </cell>
          <cell r="BQ114">
            <v>8.5986000000000005E-4</v>
          </cell>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J114">
            <v>3.2288135593220336E-2</v>
          </cell>
          <cell r="CK114">
            <v>3.0181889999999999E-2</v>
          </cell>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J115" t="str">
            <v>нд</v>
          </cell>
          <cell r="BL115" t="str">
            <v>нд</v>
          </cell>
          <cell r="BN115" t="str">
            <v>нд</v>
          </cell>
          <cell r="BP115">
            <v>0.82243501660796026</v>
          </cell>
          <cell r="BR115">
            <v>0.66013984799999992</v>
          </cell>
          <cell r="BS115">
            <v>0.66013984799999992</v>
          </cell>
          <cell r="BX115">
            <v>0.66013984799999992</v>
          </cell>
          <cell r="BY115">
            <v>0.66013984799999992</v>
          </cell>
          <cell r="BZ115" t="str">
            <v>Объект не корректируется, введен в эксплуатацию в 2019 году</v>
          </cell>
          <cell r="CA115">
            <v>0</v>
          </cell>
          <cell r="CB115" t="str">
            <v>нд</v>
          </cell>
          <cell r="CD115" t="str">
            <v>нд</v>
          </cell>
          <cell r="CF115" t="str">
            <v>нд</v>
          </cell>
          <cell r="CH115" t="str">
            <v>нд</v>
          </cell>
          <cell r="CJ115">
            <v>0.68536251383996694</v>
          </cell>
          <cell r="CK115">
            <v>0.55011653999999999</v>
          </cell>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J116" t="str">
            <v>нд</v>
          </cell>
          <cell r="BL116" t="str">
            <v>нд</v>
          </cell>
          <cell r="BN116" t="str">
            <v>нд</v>
          </cell>
          <cell r="BP116">
            <v>0</v>
          </cell>
          <cell r="BR116">
            <v>0</v>
          </cell>
          <cell r="BT116">
            <v>97.759509796164565</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D116" t="str">
            <v>нд</v>
          </cell>
          <cell r="CF116" t="str">
            <v>нд</v>
          </cell>
          <cell r="CH116" t="str">
            <v>нд</v>
          </cell>
          <cell r="CN116">
            <v>86.244127124220839</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L118">
            <v>0.19160749839378666</v>
          </cell>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J119" t="str">
            <v>нд</v>
          </cell>
          <cell r="BL119" t="str">
            <v>нд</v>
          </cell>
          <cell r="BN119" t="str">
            <v>нд</v>
          </cell>
          <cell r="BP119" t="str">
            <v>нд</v>
          </cell>
          <cell r="BR119" t="str">
            <v>нд</v>
          </cell>
          <cell r="BT119" t="str">
            <v>нд</v>
          </cell>
          <cell r="BU119">
            <v>0.9145554119999999</v>
          </cell>
          <cell r="BV119" t="str">
            <v>нд</v>
          </cell>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D119" t="str">
            <v>нд</v>
          </cell>
          <cell r="CF119" t="str">
            <v>нд</v>
          </cell>
          <cell r="CH119" t="str">
            <v>нд</v>
          </cell>
          <cell r="CJ119" t="str">
            <v>нд</v>
          </cell>
          <cell r="CL119" t="str">
            <v>нд</v>
          </cell>
          <cell r="CN119" t="str">
            <v>нд</v>
          </cell>
          <cell r="CO119">
            <v>0.76212950999999995</v>
          </cell>
          <cell r="CP119" t="str">
            <v>нд</v>
          </cell>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L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F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J147" t="str">
            <v>нд</v>
          </cell>
          <cell r="BL147" t="str">
            <v>нд</v>
          </cell>
          <cell r="BN147" t="str">
            <v>нд</v>
          </cell>
          <cell r="BP147">
            <v>2.3122469942426198</v>
          </cell>
          <cell r="BR147">
            <v>2.3122469942426198</v>
          </cell>
          <cell r="BS147">
            <v>1.94831961</v>
          </cell>
          <cell r="BU147">
            <v>0.10254313800000014</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D147" t="str">
            <v>нд</v>
          </cell>
          <cell r="CF147" t="str">
            <v>нд</v>
          </cell>
          <cell r="CH147" t="str">
            <v>нд</v>
          </cell>
          <cell r="CJ147">
            <v>1.9268724952021832</v>
          </cell>
          <cell r="CL147">
            <v>1.9268724952021832</v>
          </cell>
          <cell r="CM147">
            <v>1.70905229</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L149">
            <v>0</v>
          </cell>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F149">
            <v>1.25</v>
          </cell>
          <cell r="CG149">
            <v>1.1606898800000001</v>
          </cell>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L150">
            <v>0</v>
          </cell>
          <cell r="BN150">
            <v>1.3696140584000001</v>
          </cell>
          <cell r="BO150">
            <v>1.3696140584000001</v>
          </cell>
          <cell r="BP150">
            <v>0</v>
          </cell>
          <cell r="BR150">
            <v>0</v>
          </cell>
          <cell r="BS150">
            <v>0</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F150">
            <v>1.25</v>
          </cell>
          <cell r="CG150">
            <v>1.1606898800000001</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L160" t="str">
            <v>нд</v>
          </cell>
          <cell r="BN160">
            <v>0</v>
          </cell>
          <cell r="BP160">
            <v>16.027199999999997</v>
          </cell>
          <cell r="BR160">
            <v>108.74582998844998</v>
          </cell>
          <cell r="BS160">
            <v>56.192697979999998</v>
          </cell>
          <cell r="BU160">
            <v>33.784928870000002</v>
          </cell>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F160" t="str">
            <v>нд</v>
          </cell>
          <cell r="CJ160">
            <v>19.079999999999998</v>
          </cell>
          <cell r="CK160">
            <v>3.55337784</v>
          </cell>
          <cell r="CL160">
            <v>87.068147150374998</v>
          </cell>
          <cell r="CM160">
            <v>72.592655480000005</v>
          </cell>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L161" t="str">
            <v>нд</v>
          </cell>
          <cell r="BN161">
            <v>0</v>
          </cell>
          <cell r="BP161">
            <v>40.799999999999997</v>
          </cell>
          <cell r="BR161">
            <v>48.13460001</v>
          </cell>
          <cell r="BS161">
            <v>38.943937199999993</v>
          </cell>
          <cell r="BT161">
            <v>356.63095811087283</v>
          </cell>
          <cell r="BU161">
            <v>200.66636633493042</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F161" t="str">
            <v>нд</v>
          </cell>
          <cell r="CJ161">
            <v>40</v>
          </cell>
          <cell r="CK161">
            <v>13.596950810000001</v>
          </cell>
          <cell r="CL161">
            <v>26.518549190833333</v>
          </cell>
          <cell r="CM161">
            <v>22.202650909999999</v>
          </cell>
          <cell r="CN161">
            <v>297.18913176656071</v>
          </cell>
          <cell r="CO161">
            <v>165</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L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F164">
            <v>4.6468220000000002</v>
          </cell>
          <cell r="CG164">
            <v>4.2634152400000005</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L206">
            <v>0</v>
          </cell>
          <cell r="BN206">
            <v>4.6865958048000005</v>
          </cell>
          <cell r="BO206">
            <v>4.6865958048000005</v>
          </cell>
          <cell r="BP206">
            <v>0</v>
          </cell>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F206">
            <v>4.357526</v>
          </cell>
          <cell r="CG206">
            <v>3.9716913600000003</v>
          </cell>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L207">
            <v>0</v>
          </cell>
          <cell r="BN207">
            <v>5.1512696568000003</v>
          </cell>
          <cell r="BO207">
            <v>5.1512696568000003</v>
          </cell>
          <cell r="BP207">
            <v>0</v>
          </cell>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F207">
            <v>4.7553080000000003</v>
          </cell>
          <cell r="CG207">
            <v>4.3654827600000008</v>
          </cell>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L208">
            <v>0</v>
          </cell>
          <cell r="BN208">
            <v>5.3685755657999996</v>
          </cell>
          <cell r="BO208">
            <v>5.36857556</v>
          </cell>
          <cell r="BP208">
            <v>0</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F208">
            <v>4.9361189999999997</v>
          </cell>
          <cell r="CG208">
            <v>4.54964031</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J211" t="str">
            <v>нд</v>
          </cell>
          <cell r="BL211" t="str">
            <v>нд</v>
          </cell>
          <cell r="BN211" t="str">
            <v>нд</v>
          </cell>
          <cell r="BP211" t="str">
            <v>нд</v>
          </cell>
          <cell r="BQ211">
            <v>7.5022136194378204</v>
          </cell>
          <cell r="BR211" t="str">
            <v>нд</v>
          </cell>
          <cell r="BT211" t="str">
            <v>нд</v>
          </cell>
          <cell r="BU211">
            <v>148.40772999600014</v>
          </cell>
          <cell r="BV211" t="str">
            <v>нд</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D211" t="str">
            <v>нд</v>
          </cell>
          <cell r="CF211" t="str">
            <v>нд</v>
          </cell>
          <cell r="CH211" t="str">
            <v>нд</v>
          </cell>
          <cell r="CJ211" t="str">
            <v>нд</v>
          </cell>
          <cell r="CK211">
            <v>6.2518446828648502</v>
          </cell>
          <cell r="CL211" t="str">
            <v>нд</v>
          </cell>
          <cell r="CM211">
            <v>0.3381712700000179</v>
          </cell>
          <cell r="CN211" t="str">
            <v>нд</v>
          </cell>
          <cell r="CO211">
            <v>123.33493706000012</v>
          </cell>
          <cell r="CP211" t="str">
            <v>нд</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J212" t="str">
            <v>нд</v>
          </cell>
          <cell r="BL212" t="str">
            <v>нд</v>
          </cell>
          <cell r="BN212" t="str">
            <v>нд</v>
          </cell>
          <cell r="BP212" t="str">
            <v>нд</v>
          </cell>
          <cell r="BQ212">
            <v>46.804773978479297</v>
          </cell>
          <cell r="BR212" t="str">
            <v>нд</v>
          </cell>
          <cell r="BT212" t="str">
            <v>нд</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D212" t="str">
            <v>нд</v>
          </cell>
          <cell r="CF212" t="str">
            <v>нд</v>
          </cell>
          <cell r="CH212" t="str">
            <v>нд</v>
          </cell>
          <cell r="CJ212" t="str">
            <v>нд</v>
          </cell>
          <cell r="CK212">
            <v>39.003978315399401</v>
          </cell>
          <cell r="CL212" t="str">
            <v>нд</v>
          </cell>
          <cell r="CN212" t="str">
            <v>нд</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J213" t="str">
            <v>нд</v>
          </cell>
          <cell r="BL213" t="str">
            <v>нд</v>
          </cell>
          <cell r="BN213" t="str">
            <v>нд</v>
          </cell>
          <cell r="BP213" t="str">
            <v>нд</v>
          </cell>
          <cell r="BQ213">
            <v>16.1503063289531</v>
          </cell>
          <cell r="BR213" t="str">
            <v>нд</v>
          </cell>
          <cell r="BT213" t="str">
            <v>нд</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D213" t="str">
            <v>нд</v>
          </cell>
          <cell r="CF213" t="str">
            <v>нд</v>
          </cell>
          <cell r="CH213" t="str">
            <v>нд</v>
          </cell>
          <cell r="CJ213" t="str">
            <v>нд</v>
          </cell>
          <cell r="CK213">
            <v>13.4585886074609</v>
          </cell>
          <cell r="CL213" t="str">
            <v>нд</v>
          </cell>
          <cell r="CN213" t="str">
            <v>нд</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L218">
            <v>0</v>
          </cell>
          <cell r="BN218">
            <v>14.4897705526</v>
          </cell>
          <cell r="BO218">
            <v>14.4897705526</v>
          </cell>
          <cell r="BP218">
            <v>0</v>
          </cell>
          <cell r="BR218">
            <v>0</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F218">
            <v>10</v>
          </cell>
          <cell r="CG218">
            <v>12.27946657</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L219">
            <v>0</v>
          </cell>
          <cell r="BN219">
            <v>0</v>
          </cell>
          <cell r="BO219">
            <v>0</v>
          </cell>
          <cell r="BP219">
            <v>0</v>
          </cell>
          <cell r="BR219">
            <v>0</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F219">
            <v>0</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L220" t="str">
            <v>нд</v>
          </cell>
          <cell r="BN220" t="str">
            <v>нд</v>
          </cell>
          <cell r="BP220">
            <v>21.383544000000001</v>
          </cell>
          <cell r="BR220">
            <v>21.383544000000001</v>
          </cell>
          <cell r="BU220">
            <v>20.394000000000002</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F220" t="str">
            <v>нд</v>
          </cell>
          <cell r="CH220" t="str">
            <v>нд</v>
          </cell>
          <cell r="CJ220">
            <v>17.81962</v>
          </cell>
          <cell r="CL220">
            <v>17.81962</v>
          </cell>
          <cell r="CM220">
            <v>16.995000000000001</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L221" t="str">
            <v>нд</v>
          </cell>
          <cell r="BN221" t="str">
            <v>нд</v>
          </cell>
          <cell r="BP221">
            <v>12.001296</v>
          </cell>
          <cell r="BR221">
            <v>12.001296</v>
          </cell>
          <cell r="BU221">
            <v>11.4732</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F221" t="str">
            <v>нд</v>
          </cell>
          <cell r="CH221" t="str">
            <v>нд</v>
          </cell>
          <cell r="CJ221">
            <v>10.00108</v>
          </cell>
          <cell r="CL221">
            <v>10.00108</v>
          </cell>
          <cell r="CM221">
            <v>9.5609999999999999</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L222">
            <v>0</v>
          </cell>
          <cell r="BN222">
            <v>18.0125176074</v>
          </cell>
          <cell r="BO222">
            <v>18.0125176074</v>
          </cell>
          <cell r="BP222">
            <v>0</v>
          </cell>
          <cell r="BR222">
            <v>0</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F222">
            <v>17</v>
          </cell>
          <cell r="CG222">
            <v>15.264845430000001</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L223">
            <v>0</v>
          </cell>
          <cell r="BN223">
            <v>10.641984107999999</v>
          </cell>
          <cell r="BO223">
            <v>10.641984107999999</v>
          </cell>
          <cell r="BP223">
            <v>0</v>
          </cell>
          <cell r="BR223">
            <v>0</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F223">
            <v>10</v>
          </cell>
          <cell r="CG223">
            <v>9.0186305999999998</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J224" t="str">
            <v>нд</v>
          </cell>
          <cell r="BL224" t="str">
            <v>нд</v>
          </cell>
          <cell r="BN224" t="str">
            <v>нд</v>
          </cell>
          <cell r="BP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D224" t="str">
            <v>нд</v>
          </cell>
          <cell r="CF224" t="str">
            <v>нд</v>
          </cell>
          <cell r="CH224" t="str">
            <v>нд</v>
          </cell>
          <cell r="CN224">
            <v>66.966714915258905</v>
          </cell>
          <cell r="CO224">
            <v>66.966714915258905</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J225" t="str">
            <v>нд</v>
          </cell>
          <cell r="BL225" t="str">
            <v>нд</v>
          </cell>
          <cell r="BN225" t="str">
            <v>нд</v>
          </cell>
          <cell r="BP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D225" t="str">
            <v>нд</v>
          </cell>
          <cell r="CF225" t="str">
            <v>нд</v>
          </cell>
          <cell r="CH225" t="str">
            <v>нд</v>
          </cell>
          <cell r="CN225">
            <v>43.022029786188497</v>
          </cell>
          <cell r="CO225">
            <v>43.022029786188497</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L226">
            <v>0</v>
          </cell>
          <cell r="BN226">
            <v>0</v>
          </cell>
          <cell r="BO226">
            <v>0</v>
          </cell>
          <cell r="BP226">
            <v>0</v>
          </cell>
          <cell r="BR226">
            <v>0</v>
          </cell>
          <cell r="BT226">
            <v>12</v>
          </cell>
          <cell r="BU226">
            <v>12</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F226">
            <v>0</v>
          </cell>
          <cell r="CN226">
            <v>10</v>
          </cell>
          <cell r="CO226">
            <v>10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L227">
            <v>0</v>
          </cell>
          <cell r="BN227">
            <v>0</v>
          </cell>
          <cell r="BO227">
            <v>0</v>
          </cell>
          <cell r="BP227">
            <v>0</v>
          </cell>
          <cell r="BR227">
            <v>0</v>
          </cell>
          <cell r="BT227">
            <v>6.3294911999999997</v>
          </cell>
          <cell r="BU227">
            <v>6.3294911999999997</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F227">
            <v>0</v>
          </cell>
          <cell r="CN227">
            <v>5.2745759999999997</v>
          </cell>
          <cell r="CO227">
            <v>5.2745759999999997</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J234" t="str">
            <v>нд</v>
          </cell>
          <cell r="BL234" t="str">
            <v>нд</v>
          </cell>
          <cell r="BN234" t="str">
            <v>нд</v>
          </cell>
          <cell r="BP234" t="str">
            <v>нд</v>
          </cell>
          <cell r="BQ234">
            <v>1.80677384</v>
          </cell>
          <cell r="BR234" t="str">
            <v>нд</v>
          </cell>
          <cell r="BS234">
            <v>2.07154405</v>
          </cell>
          <cell r="BT234" t="str">
            <v>нд</v>
          </cell>
          <cell r="BU234">
            <v>33.789713979200002</v>
          </cell>
          <cell r="BV234" t="str">
            <v>нд</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D234" t="str">
            <v>нд</v>
          </cell>
          <cell r="CF234" t="str">
            <v>нд</v>
          </cell>
          <cell r="CH234" t="str">
            <v>нд</v>
          </cell>
          <cell r="CJ234" t="str">
            <v>нд</v>
          </cell>
          <cell r="CK234">
            <v>2.3181405000000002</v>
          </cell>
          <cell r="CL234" t="str">
            <v>нд</v>
          </cell>
          <cell r="CM234">
            <v>20.187985440000002</v>
          </cell>
          <cell r="CN234" t="str">
            <v>нд</v>
          </cell>
          <cell r="CO234">
            <v>9.3832182</v>
          </cell>
          <cell r="CP234" t="str">
            <v>нд</v>
          </cell>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J235" t="str">
            <v>нд</v>
          </cell>
          <cell r="BL235" t="str">
            <v>нд</v>
          </cell>
          <cell r="BN235" t="str">
            <v>нд</v>
          </cell>
          <cell r="BP235" t="str">
            <v>нд</v>
          </cell>
          <cell r="BQ235">
            <v>6.2974995919999994</v>
          </cell>
          <cell r="BR235" t="str">
            <v>нд</v>
          </cell>
          <cell r="BS235">
            <v>3.3983384799999996</v>
          </cell>
          <cell r="BT235" t="str">
            <v>нд</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D235" t="str">
            <v>нд</v>
          </cell>
          <cell r="CF235" t="str">
            <v>нд</v>
          </cell>
          <cell r="CH235" t="str">
            <v>нд</v>
          </cell>
          <cell r="CJ235" t="str">
            <v>нд</v>
          </cell>
          <cell r="CK235">
            <v>8.0798650599999995</v>
          </cell>
          <cell r="CL235" t="str">
            <v>нд</v>
          </cell>
          <cell r="CN235" t="str">
            <v>нд</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J236" t="str">
            <v>нд</v>
          </cell>
          <cell r="BL236" t="str">
            <v>нд</v>
          </cell>
          <cell r="BN236" t="str">
            <v>нд</v>
          </cell>
          <cell r="BP236" t="str">
            <v>нд</v>
          </cell>
          <cell r="BQ236">
            <v>3.4841414059999996</v>
          </cell>
          <cell r="BR236" t="str">
            <v>нд</v>
          </cell>
          <cell r="BS236">
            <v>1.8801576099999999</v>
          </cell>
          <cell r="BT236" t="str">
            <v>нд</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D236" t="str">
            <v>нд</v>
          </cell>
          <cell r="CF236" t="str">
            <v>нд</v>
          </cell>
          <cell r="CH236" t="str">
            <v>нд</v>
          </cell>
          <cell r="CJ236" t="str">
            <v>нд</v>
          </cell>
          <cell r="CK236">
            <v>4.4702491799999997</v>
          </cell>
          <cell r="CL236" t="str">
            <v>нд</v>
          </cell>
          <cell r="CN236" t="str">
            <v>нд</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J237" t="str">
            <v>нд</v>
          </cell>
          <cell r="BL237" t="str">
            <v>нд</v>
          </cell>
          <cell r="BN237" t="str">
            <v>нд</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D237" t="str">
            <v>нд</v>
          </cell>
          <cell r="CF237" t="str">
            <v>нд</v>
          </cell>
          <cell r="CH237" t="str">
            <v>нд</v>
          </cell>
          <cell r="CJ237" t="str">
            <v>нд</v>
          </cell>
          <cell r="CK237">
            <v>10.33075217</v>
          </cell>
          <cell r="CL237" t="str">
            <v>нд</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J238" t="str">
            <v>нд</v>
          </cell>
          <cell r="BL238" t="str">
            <v>нд</v>
          </cell>
          <cell r="BN238" t="str">
            <v>нд</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D238" t="str">
            <v>нд</v>
          </cell>
          <cell r="CF238" t="str">
            <v>нд</v>
          </cell>
          <cell r="CH238" t="str">
            <v>нд</v>
          </cell>
          <cell r="CJ238" t="str">
            <v>нд</v>
          </cell>
          <cell r="CK238">
            <v>12.218050610000001</v>
          </cell>
          <cell r="CL238" t="str">
            <v>нд</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J239" t="str">
            <v>нд</v>
          </cell>
          <cell r="BL239" t="str">
            <v>нд</v>
          </cell>
          <cell r="BN239" t="str">
            <v>нд</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D239" t="str">
            <v>нд</v>
          </cell>
          <cell r="CF239" t="str">
            <v>нд</v>
          </cell>
          <cell r="CH239" t="str">
            <v>нд</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J240" t="str">
            <v>нд</v>
          </cell>
          <cell r="BL240" t="str">
            <v>нд</v>
          </cell>
          <cell r="BN240" t="str">
            <v>нд</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D240" t="str">
            <v>нд</v>
          </cell>
          <cell r="CF240" t="str">
            <v>нд</v>
          </cell>
          <cell r="CH240" t="str">
            <v>нд</v>
          </cell>
          <cell r="CJ240" t="str">
            <v>нд</v>
          </cell>
          <cell r="CK240">
            <v>5.8773163300000002</v>
          </cell>
          <cell r="CL240" t="str">
            <v>нд</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J241" t="str">
            <v>нд</v>
          </cell>
          <cell r="BL241" t="str">
            <v>нд</v>
          </cell>
          <cell r="BN241" t="str">
            <v>нд</v>
          </cell>
          <cell r="BP241" t="str">
            <v>нд</v>
          </cell>
          <cell r="BQ241">
            <v>1.2260836039999998</v>
          </cell>
          <cell r="BR241" t="str">
            <v>нд</v>
          </cell>
          <cell r="BS241">
            <v>0.66163515999999989</v>
          </cell>
          <cell r="BT241" t="str">
            <v>нд</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D241" t="str">
            <v>нд</v>
          </cell>
          <cell r="CF241" t="str">
            <v>нд</v>
          </cell>
          <cell r="CH241" t="str">
            <v>нд</v>
          </cell>
          <cell r="CJ241" t="str">
            <v>нд</v>
          </cell>
          <cell r="CK241">
            <v>1.5730989699999998</v>
          </cell>
          <cell r="CL241" t="str">
            <v>нд</v>
          </cell>
          <cell r="CN241" t="str">
            <v>нд</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J242" t="str">
            <v>нд</v>
          </cell>
          <cell r="BL242" t="str">
            <v>нд</v>
          </cell>
          <cell r="BN242" t="str">
            <v>нд</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D242" t="str">
            <v>нд</v>
          </cell>
          <cell r="CF242" t="str">
            <v>нд</v>
          </cell>
          <cell r="CH242" t="str">
            <v>нд</v>
          </cell>
          <cell r="CJ242" t="str">
            <v>нд</v>
          </cell>
          <cell r="CK242">
            <v>8.9730742200000009</v>
          </cell>
          <cell r="CL242" t="str">
            <v>нд</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J243" t="str">
            <v>нд</v>
          </cell>
          <cell r="BL243" t="str">
            <v>нд</v>
          </cell>
          <cell r="BN243" t="str">
            <v>нд</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D243" t="str">
            <v>нд</v>
          </cell>
          <cell r="CF243" t="str">
            <v>нд</v>
          </cell>
          <cell r="CH243" t="str">
            <v>нд</v>
          </cell>
          <cell r="CJ243" t="str">
            <v>нд</v>
          </cell>
          <cell r="CK243">
            <v>10.2151604</v>
          </cell>
          <cell r="CL243" t="str">
            <v>нд</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J244" t="str">
            <v>нд</v>
          </cell>
          <cell r="BL244" t="str">
            <v>нд</v>
          </cell>
          <cell r="BN244" t="str">
            <v>нд</v>
          </cell>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D244" t="str">
            <v>нд</v>
          </cell>
          <cell r="CF244" t="str">
            <v>нд</v>
          </cell>
          <cell r="CH244" t="str">
            <v>нд</v>
          </cell>
          <cell r="CJ244" t="str">
            <v>нд</v>
          </cell>
          <cell r="CK244">
            <v>7.4998045199999996</v>
          </cell>
          <cell r="CL244" t="str">
            <v>нд</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J245" t="str">
            <v>нд</v>
          </cell>
          <cell r="BL245" t="str">
            <v>нд</v>
          </cell>
          <cell r="BN245" t="str">
            <v>нд</v>
          </cell>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D245" t="str">
            <v>нд</v>
          </cell>
          <cell r="CF245" t="str">
            <v>нд</v>
          </cell>
          <cell r="CH245" t="str">
            <v>нд</v>
          </cell>
          <cell r="CJ245" t="str">
            <v>нд</v>
          </cell>
          <cell r="CK245">
            <v>8.1954568299999995</v>
          </cell>
          <cell r="CL245" t="str">
            <v>нд</v>
          </cell>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J246" t="str">
            <v>нд</v>
          </cell>
          <cell r="BL246" t="str">
            <v>нд</v>
          </cell>
          <cell r="BN246" t="str">
            <v>нд</v>
          </cell>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D246" t="str">
            <v>нд</v>
          </cell>
          <cell r="CF246" t="str">
            <v>нд</v>
          </cell>
          <cell r="CH246" t="str">
            <v>нд</v>
          </cell>
          <cell r="CJ246" t="str">
            <v>нд</v>
          </cell>
          <cell r="CK246">
            <v>9.0729034899999981</v>
          </cell>
          <cell r="CL246" t="str">
            <v>нд</v>
          </cell>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J247" t="str">
            <v>нд</v>
          </cell>
          <cell r="BL247" t="str">
            <v>нд</v>
          </cell>
          <cell r="BN247" t="str">
            <v>нд</v>
          </cell>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D247" t="str">
            <v>нд</v>
          </cell>
          <cell r="CF247" t="str">
            <v>нд</v>
          </cell>
          <cell r="CH247" t="str">
            <v>нд</v>
          </cell>
          <cell r="CJ247" t="str">
            <v>нд</v>
          </cell>
          <cell r="CK247">
            <v>10.877186009999999</v>
          </cell>
          <cell r="CL247" t="str">
            <v>нд</v>
          </cell>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J248" t="str">
            <v>нд</v>
          </cell>
          <cell r="BL248" t="str">
            <v>нд</v>
          </cell>
          <cell r="BN248" t="str">
            <v>нд</v>
          </cell>
          <cell r="BP248" t="str">
            <v>нд</v>
          </cell>
          <cell r="BQ248">
            <v>1.8583725639999997</v>
          </cell>
          <cell r="BR248" t="str">
            <v>нд</v>
          </cell>
          <cell r="BS248">
            <v>1.00283912</v>
          </cell>
          <cell r="BT248" t="str">
            <v>нд</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D248" t="str">
            <v>нд</v>
          </cell>
          <cell r="CF248" t="str">
            <v>нд</v>
          </cell>
          <cell r="CH248" t="str">
            <v>нд</v>
          </cell>
          <cell r="CJ248" t="str">
            <v>нд</v>
          </cell>
          <cell r="CK248">
            <v>2.3843430699999999</v>
          </cell>
          <cell r="CL248" t="str">
            <v>нд</v>
          </cell>
          <cell r="CN248" t="str">
            <v>нд</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J249" t="str">
            <v>нд</v>
          </cell>
          <cell r="BL249" t="str">
            <v>нд</v>
          </cell>
          <cell r="BN249" t="str">
            <v>нд</v>
          </cell>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D249" t="str">
            <v>нд</v>
          </cell>
          <cell r="CF249" t="str">
            <v>нд</v>
          </cell>
          <cell r="CH249" t="str">
            <v>нд</v>
          </cell>
          <cell r="CJ249" t="str">
            <v>нд</v>
          </cell>
          <cell r="CK249">
            <v>9.4701188700000003</v>
          </cell>
          <cell r="CL249" t="str">
            <v>нд</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F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L343">
            <v>0</v>
          </cell>
          <cell r="BN343">
            <v>1.34</v>
          </cell>
          <cell r="BP343">
            <v>1.34</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F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L344">
            <v>0</v>
          </cell>
          <cell r="BN344">
            <v>0.69199999999999995</v>
          </cell>
          <cell r="BP344">
            <v>0.69199999999999995</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F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L345">
            <v>0</v>
          </cell>
          <cell r="BN345">
            <v>0.54303771999999995</v>
          </cell>
          <cell r="BP345">
            <v>0.54303771999999995</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F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L346">
            <v>0</v>
          </cell>
          <cell r="BN346">
            <v>0.17166285999999997</v>
          </cell>
          <cell r="BP346">
            <v>0.17166285999999997</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L348">
            <v>55.124856399999999</v>
          </cell>
          <cell r="BM348">
            <v>0</v>
          </cell>
          <cell r="BN348">
            <v>0</v>
          </cell>
          <cell r="BP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F348">
            <v>46.715980000000002</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P349">
            <v>0</v>
          </cell>
          <cell r="BQ349">
            <v>100.34783586</v>
          </cell>
          <cell r="BR349">
            <v>0</v>
          </cell>
          <cell r="BS349">
            <v>0</v>
          </cell>
          <cell r="BT349">
            <v>20.957064997645979</v>
          </cell>
          <cell r="BU349">
            <v>20.957064997645979</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L349">
            <v>0</v>
          </cell>
          <cell r="CM349">
            <v>0</v>
          </cell>
          <cell r="CN349">
            <v>17.413440789705</v>
          </cell>
          <cell r="CO349">
            <v>17.413440789705</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J350" t="str">
            <v>нд</v>
          </cell>
          <cell r="BL350" t="str">
            <v>нд</v>
          </cell>
          <cell r="BN350" t="str">
            <v>нд</v>
          </cell>
          <cell r="BP350">
            <v>5.9123299999999999</v>
          </cell>
          <cell r="BR350">
            <v>5.9123299999999999</v>
          </cell>
          <cell r="BU350">
            <v>5.9123300000000034</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D350" t="str">
            <v>нд</v>
          </cell>
          <cell r="CF350" t="str">
            <v>нд</v>
          </cell>
          <cell r="CH350" t="str">
            <v>нд</v>
          </cell>
          <cell r="CJ350">
            <v>4.9269416666666697</v>
          </cell>
          <cell r="CL350">
            <v>4.9269416666666697</v>
          </cell>
          <cell r="CO350">
            <v>4.9269416666666697</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J351" t="str">
            <v>нд</v>
          </cell>
          <cell r="BL351" t="str">
            <v>нд</v>
          </cell>
          <cell r="BN351" t="str">
            <v>нд</v>
          </cell>
          <cell r="BP351">
            <v>7.2373900000000004</v>
          </cell>
          <cell r="BR351">
            <v>7.2373900000000004</v>
          </cell>
          <cell r="BU351">
            <v>7.1099999999999994</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D351" t="str">
            <v>нд</v>
          </cell>
          <cell r="CF351" t="str">
            <v>нд</v>
          </cell>
          <cell r="CH351" t="str">
            <v>нд</v>
          </cell>
          <cell r="CJ351">
            <v>6.0311583333333303</v>
          </cell>
          <cell r="CL351">
            <v>6.0311583333333303</v>
          </cell>
          <cell r="CM351">
            <v>5.9249999999999998</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J352" t="str">
            <v>нд</v>
          </cell>
          <cell r="BL352" t="str">
            <v>нд</v>
          </cell>
          <cell r="BN352" t="str">
            <v>нд</v>
          </cell>
          <cell r="BP352">
            <v>0</v>
          </cell>
          <cell r="BT352">
            <v>5.3366905894637897</v>
          </cell>
          <cell r="BU352">
            <v>4.9492839999999996</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D352" t="str">
            <v>нд</v>
          </cell>
          <cell r="CF352" t="str">
            <v>нд</v>
          </cell>
          <cell r="CH352" t="str">
            <v>нд</v>
          </cell>
          <cell r="CN352">
            <v>4.4472421578864916</v>
          </cell>
          <cell r="CO352">
            <v>4.1244033333333334</v>
          </cell>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J353" t="str">
            <v>нд</v>
          </cell>
          <cell r="BL353" t="str">
            <v>нд</v>
          </cell>
          <cell r="BN353" t="str">
            <v>нд</v>
          </cell>
          <cell r="BP353" t="str">
            <v>нд</v>
          </cell>
          <cell r="BR353">
            <v>12.9</v>
          </cell>
          <cell r="BS353">
            <v>8.4617829960000002</v>
          </cell>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D353" t="str">
            <v>нд</v>
          </cell>
          <cell r="CF353" t="str">
            <v>нд</v>
          </cell>
          <cell r="CH353" t="str">
            <v>нд</v>
          </cell>
          <cell r="CJ353" t="str">
            <v>нд</v>
          </cell>
          <cell r="CL353">
            <v>10.75</v>
          </cell>
          <cell r="CM353">
            <v>7.0514858299999998</v>
          </cell>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J354" t="str">
            <v>нд</v>
          </cell>
          <cell r="BL354" t="str">
            <v>нд</v>
          </cell>
          <cell r="BN354" t="str">
            <v>нд</v>
          </cell>
          <cell r="BP354" t="str">
            <v>нд</v>
          </cell>
          <cell r="BR354">
            <v>4.0063728813559321</v>
          </cell>
          <cell r="BT354">
            <v>9.348203389830509</v>
          </cell>
          <cell r="BU354">
            <v>13.328569635428041</v>
          </cell>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D354" t="str">
            <v>нд</v>
          </cell>
          <cell r="CF354" t="str">
            <v>нд</v>
          </cell>
          <cell r="CH354" t="str">
            <v>нд</v>
          </cell>
          <cell r="CJ354" t="str">
            <v>нд</v>
          </cell>
          <cell r="CM354">
            <v>2.3463885099999997</v>
          </cell>
          <cell r="CN354">
            <v>11.128813559322035</v>
          </cell>
          <cell r="CO354">
            <v>8.7607528528567009</v>
          </cell>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J355" t="str">
            <v>нд</v>
          </cell>
          <cell r="BL355" t="str">
            <v>нд</v>
          </cell>
          <cell r="BN355" t="str">
            <v>нд</v>
          </cell>
          <cell r="BP355" t="str">
            <v>нд</v>
          </cell>
          <cell r="BR355">
            <v>4.2638132867031455</v>
          </cell>
          <cell r="BT355">
            <v>9.9488976689740074</v>
          </cell>
          <cell r="BU355">
            <v>14.184284787974828</v>
          </cell>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D355" t="str">
            <v>нд</v>
          </cell>
          <cell r="CF355" t="str">
            <v>нд</v>
          </cell>
          <cell r="CH355" t="str">
            <v>нд</v>
          </cell>
          <cell r="CJ355" t="str">
            <v>нд</v>
          </cell>
          <cell r="CM355">
            <v>0.13721005999999999</v>
          </cell>
          <cell r="CN355">
            <v>11.843925796397627</v>
          </cell>
          <cell r="CO355">
            <v>11.683027263312358</v>
          </cell>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J356" t="str">
            <v>нд</v>
          </cell>
          <cell r="BL356" t="str">
            <v>нд</v>
          </cell>
          <cell r="BN356" t="str">
            <v>нд</v>
          </cell>
          <cell r="BP356" t="str">
            <v>нд</v>
          </cell>
          <cell r="BR356">
            <v>1.0330694930348339</v>
          </cell>
          <cell r="BT356">
            <v>2.4104954837479458</v>
          </cell>
          <cell r="BU356">
            <v>3.4366729303896713</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D356" t="str">
            <v>нд</v>
          </cell>
          <cell r="CF356" t="str">
            <v>нд</v>
          </cell>
          <cell r="CH356" t="str">
            <v>нд</v>
          </cell>
          <cell r="CJ356" t="str">
            <v>нд</v>
          </cell>
          <cell r="CM356">
            <v>0.13300895000000001</v>
          </cell>
          <cell r="CN356">
            <v>2.8696374806523166</v>
          </cell>
          <cell r="CO356">
            <v>2.7308851586580598</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J357" t="str">
            <v>нд</v>
          </cell>
          <cell r="BL357" t="str">
            <v>нд</v>
          </cell>
          <cell r="BN357" t="str">
            <v>нд</v>
          </cell>
          <cell r="BP357" t="str">
            <v>нд</v>
          </cell>
          <cell r="BR357">
            <v>2.4727506248424747</v>
          </cell>
          <cell r="BT357">
            <v>5.7697514579657749</v>
          </cell>
          <cell r="BU357">
            <v>8.226015120612642</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D357" t="str">
            <v>нд</v>
          </cell>
          <cell r="CF357" t="str">
            <v>нд</v>
          </cell>
          <cell r="CH357" t="str">
            <v>нд</v>
          </cell>
          <cell r="CJ357" t="str">
            <v>нд</v>
          </cell>
          <cell r="CM357">
            <v>3.1826073199999998</v>
          </cell>
          <cell r="CN357">
            <v>6.8687517356735412</v>
          </cell>
          <cell r="CO357">
            <v>3.6724052805105361</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J358" t="str">
            <v>нд</v>
          </cell>
          <cell r="BL358" t="str">
            <v>нд</v>
          </cell>
          <cell r="BN358" t="str">
            <v>нд</v>
          </cell>
          <cell r="BP358" t="str">
            <v>нд</v>
          </cell>
          <cell r="BR358">
            <v>2.7504850357249713</v>
          </cell>
          <cell r="BT358">
            <v>6.4177984166915998</v>
          </cell>
          <cell r="BU358">
            <v>9.1531271942062755</v>
          </cell>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D358" t="str">
            <v>нд</v>
          </cell>
          <cell r="CF358" t="str">
            <v>нд</v>
          </cell>
          <cell r="CH358" t="str">
            <v>нд</v>
          </cell>
          <cell r="CJ358" t="str">
            <v>нд</v>
          </cell>
          <cell r="CM358">
            <v>2.4165855600000001</v>
          </cell>
          <cell r="CN358">
            <v>7.6402362103471422</v>
          </cell>
          <cell r="CO358">
            <v>5.2110204351718963</v>
          </cell>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J359" t="str">
            <v>нд</v>
          </cell>
          <cell r="BL359" t="str">
            <v>нд</v>
          </cell>
          <cell r="BN359" t="str">
            <v>нд</v>
          </cell>
          <cell r="BP359" t="str">
            <v>нд</v>
          </cell>
          <cell r="BR359">
            <v>3.4678800408432</v>
          </cell>
          <cell r="BT359">
            <v>8.0917200953008006</v>
          </cell>
          <cell r="BU359">
            <v>11.782996952766327</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D359" t="str">
            <v>нд</v>
          </cell>
          <cell r="CF359" t="str">
            <v>нд</v>
          </cell>
          <cell r="CH359" t="str">
            <v>нд</v>
          </cell>
          <cell r="CJ359" t="str">
            <v>нд</v>
          </cell>
          <cell r="CM359">
            <v>5.2724297699999996</v>
          </cell>
          <cell r="CN359">
            <v>9.6330001134533347</v>
          </cell>
          <cell r="CO359">
            <v>4.5467343573052732</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J360" t="str">
            <v>нд</v>
          </cell>
          <cell r="BL360" t="str">
            <v>нд</v>
          </cell>
          <cell r="BN360" t="str">
            <v>нд</v>
          </cell>
          <cell r="BP360" t="str">
            <v>нд</v>
          </cell>
          <cell r="BR360">
            <v>1.0522372881355921</v>
          </cell>
          <cell r="BT360">
            <v>2.4552203389830485</v>
          </cell>
          <cell r="BU360">
            <v>3.5012634913367209</v>
          </cell>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D360" t="str">
            <v>нд</v>
          </cell>
          <cell r="CF360" t="str">
            <v>нд</v>
          </cell>
          <cell r="CH360" t="str">
            <v>нд</v>
          </cell>
          <cell r="CJ360" t="str">
            <v>нд</v>
          </cell>
          <cell r="CM360">
            <v>0.58088976999999997</v>
          </cell>
          <cell r="CN360">
            <v>2.9228813559322004</v>
          </cell>
          <cell r="CO360">
            <v>2.3368298061139345</v>
          </cell>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J361" t="str">
            <v>нд</v>
          </cell>
          <cell r="BL361" t="str">
            <v>нд</v>
          </cell>
          <cell r="BN361" t="str">
            <v>нд</v>
          </cell>
          <cell r="BP361" t="str">
            <v>нд</v>
          </cell>
          <cell r="BR361">
            <v>1.8346789790742868</v>
          </cell>
          <cell r="BT361">
            <v>4.2809176178400028</v>
          </cell>
          <cell r="BU361">
            <v>6.1033688894896798</v>
          </cell>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D361" t="str">
            <v>нд</v>
          </cell>
          <cell r="CF361" t="str">
            <v>нд</v>
          </cell>
          <cell r="CH361" t="str">
            <v>нд</v>
          </cell>
          <cell r="CJ361" t="str">
            <v>нд</v>
          </cell>
          <cell r="CM361">
            <v>2.0471184099999999</v>
          </cell>
          <cell r="CN361">
            <v>5.0963304974285748</v>
          </cell>
          <cell r="CO361">
            <v>3.0390223312414002</v>
          </cell>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J362" t="str">
            <v>нд</v>
          </cell>
          <cell r="BL362" t="str">
            <v>нд</v>
          </cell>
          <cell r="BN362" t="str">
            <v>нд</v>
          </cell>
          <cell r="BP362" t="str">
            <v>нд</v>
          </cell>
          <cell r="BR362">
            <v>1.8518625729643861</v>
          </cell>
          <cell r="BT362">
            <v>4.3210126702502345</v>
          </cell>
          <cell r="BU362">
            <v>6.1605343303278568</v>
          </cell>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D362" t="str">
            <v>нд</v>
          </cell>
          <cell r="CF362" t="str">
            <v>нд</v>
          </cell>
          <cell r="CH362" t="str">
            <v>нд</v>
          </cell>
          <cell r="CJ362" t="str">
            <v>нд</v>
          </cell>
          <cell r="CM362">
            <v>3.6123252099999998</v>
          </cell>
          <cell r="CN362">
            <v>5.1440627026788501</v>
          </cell>
          <cell r="CO362">
            <v>1.5214533986065479</v>
          </cell>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J363" t="str">
            <v>нд</v>
          </cell>
          <cell r="BL363" t="str">
            <v>нд</v>
          </cell>
          <cell r="BN363" t="str">
            <v>нд</v>
          </cell>
          <cell r="BP363" t="str">
            <v>нд</v>
          </cell>
          <cell r="BR363">
            <v>2.1764283191731137</v>
          </cell>
          <cell r="BT363">
            <v>5.0783327447372653</v>
          </cell>
          <cell r="BU363">
            <v>7.2402505861590267</v>
          </cell>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D363" t="str">
            <v>нд</v>
          </cell>
          <cell r="CF363" t="str">
            <v>нд</v>
          </cell>
          <cell r="CH363" t="str">
            <v>нд</v>
          </cell>
          <cell r="CJ363" t="str">
            <v>нд</v>
          </cell>
          <cell r="CM363">
            <v>3.1744237200000001</v>
          </cell>
          <cell r="CN363">
            <v>6.0456342199253168</v>
          </cell>
          <cell r="CO363">
            <v>2.8591184351325225</v>
          </cell>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J364" t="str">
            <v>нд</v>
          </cell>
          <cell r="BL364" t="str">
            <v>нд</v>
          </cell>
          <cell r="BN364" t="str">
            <v>нд</v>
          </cell>
          <cell r="BP364" t="str">
            <v>нд</v>
          </cell>
          <cell r="BR364">
            <v>3.74984305450596</v>
          </cell>
          <cell r="BT364">
            <v>8.7496337938472415</v>
          </cell>
          <cell r="BU364">
            <v>12.470968262853594</v>
          </cell>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D364" t="str">
            <v>нд</v>
          </cell>
          <cell r="CF364" t="str">
            <v>нд</v>
          </cell>
          <cell r="CH364" t="str">
            <v>нд</v>
          </cell>
          <cell r="CJ364" t="str">
            <v>нд</v>
          </cell>
          <cell r="CM364">
            <v>0.14180501999999998</v>
          </cell>
          <cell r="CN364">
            <v>10.416230706961001</v>
          </cell>
          <cell r="CO364">
            <v>10.250668532377995</v>
          </cell>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J365" t="str">
            <v>нд</v>
          </cell>
          <cell r="BL365" t="str">
            <v>нд</v>
          </cell>
          <cell r="BN365" t="str">
            <v>нд</v>
          </cell>
          <cell r="BP365" t="str">
            <v>нд</v>
          </cell>
          <cell r="BR365">
            <v>2.1737288135593232E-2</v>
          </cell>
          <cell r="BT365">
            <v>5.0720338983050874E-2</v>
          </cell>
          <cell r="BU365">
            <v>7.2305101060162094E-2</v>
          </cell>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D365" t="str">
            <v>нд</v>
          </cell>
          <cell r="CF365" t="str">
            <v>нд</v>
          </cell>
          <cell r="CH365" t="str">
            <v>нд</v>
          </cell>
          <cell r="CJ365" t="str">
            <v>нд</v>
          </cell>
          <cell r="CN365">
            <v>6.0381355932203402E-2</v>
          </cell>
          <cell r="CO365">
            <v>6.0254250883468412E-2</v>
          </cell>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J366" t="str">
            <v>нд</v>
          </cell>
          <cell r="BL366" t="str">
            <v>нд</v>
          </cell>
          <cell r="BN366" t="str">
            <v>нд</v>
          </cell>
          <cell r="BP366" t="str">
            <v>нд</v>
          </cell>
          <cell r="BR366">
            <v>1.0531525423728811E-2</v>
          </cell>
          <cell r="BT366">
            <v>2.4573559322033894E-2</v>
          </cell>
          <cell r="BU366">
            <v>3.5039780513765231E-2</v>
          </cell>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D366" t="str">
            <v>нд</v>
          </cell>
          <cell r="CF366" t="str">
            <v>нд</v>
          </cell>
          <cell r="CH366" t="str">
            <v>нд</v>
          </cell>
          <cell r="CJ366" t="str">
            <v>нд</v>
          </cell>
          <cell r="CN366">
            <v>2.9254237288135587E-2</v>
          </cell>
          <cell r="CO366">
            <v>2.9199817094804358E-2</v>
          </cell>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J367" t="str">
            <v>нд</v>
          </cell>
          <cell r="BL367" t="str">
            <v>нд</v>
          </cell>
          <cell r="BN367" t="str">
            <v>нд</v>
          </cell>
          <cell r="BP367" t="str">
            <v>нд</v>
          </cell>
          <cell r="BR367">
            <v>1.042639964532273</v>
          </cell>
          <cell r="BT367">
            <v>2.4328265839086369</v>
          </cell>
          <cell r="BU367">
            <v>3.4685191108566116</v>
          </cell>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D367" t="str">
            <v>нд</v>
          </cell>
          <cell r="CF367" t="str">
            <v>нд</v>
          </cell>
          <cell r="CH367" t="str">
            <v>нд</v>
          </cell>
          <cell r="CJ367" t="str">
            <v>нд</v>
          </cell>
          <cell r="CM367">
            <v>0.14643622000000001</v>
          </cell>
          <cell r="CN367">
            <v>2.8962221237007584</v>
          </cell>
          <cell r="CO367">
            <v>2.7439963723805096</v>
          </cell>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J368" t="str">
            <v>нд</v>
          </cell>
          <cell r="BL368" t="str">
            <v>нд</v>
          </cell>
          <cell r="BN368" t="str">
            <v>нд</v>
          </cell>
          <cell r="BP368" t="str">
            <v>нд</v>
          </cell>
          <cell r="BR368">
            <v>0.58315751864008192</v>
          </cell>
          <cell r="BT368">
            <v>1.360700876826858</v>
          </cell>
          <cell r="BU368">
            <v>1.9399723084445364</v>
          </cell>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D368" t="str">
            <v>нд</v>
          </cell>
          <cell r="CF368" t="str">
            <v>нд</v>
          </cell>
          <cell r="CH368" t="str">
            <v>нд</v>
          </cell>
          <cell r="CJ368" t="str">
            <v>нд</v>
          </cell>
          <cell r="CM368">
            <v>0.11502297</v>
          </cell>
          <cell r="CN368">
            <v>1.61988199622245</v>
          </cell>
          <cell r="CO368">
            <v>1.501620620370447</v>
          </cell>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J369" t="str">
            <v>нд</v>
          </cell>
          <cell r="BL369" t="str">
            <v>нд</v>
          </cell>
          <cell r="BN369" t="str">
            <v>нд</v>
          </cell>
          <cell r="BP369" t="str">
            <v>нд</v>
          </cell>
          <cell r="BR369">
            <v>0.49763874951915299</v>
          </cell>
          <cell r="BT369">
            <v>1.1611570822113571</v>
          </cell>
          <cell r="BU369">
            <v>1.6554824242732487</v>
          </cell>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D369" t="str">
            <v>нд</v>
          </cell>
          <cell r="CF369" t="str">
            <v>нд</v>
          </cell>
          <cell r="CH369" t="str">
            <v>нд</v>
          </cell>
          <cell r="CJ369" t="str">
            <v>нд</v>
          </cell>
          <cell r="CM369">
            <v>0.11449782999999999</v>
          </cell>
          <cell r="CN369">
            <v>1.382329859775425</v>
          </cell>
          <cell r="CO369">
            <v>1.265070856894374</v>
          </cell>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J370" t="str">
            <v>нд</v>
          </cell>
          <cell r="BL370" t="str">
            <v>нд</v>
          </cell>
          <cell r="BN370" t="str">
            <v>нд</v>
          </cell>
          <cell r="BP370" t="str">
            <v>нд</v>
          </cell>
          <cell r="BR370">
            <v>0.99236778492338407</v>
          </cell>
          <cell r="BT370">
            <v>2.3155248314878962</v>
          </cell>
          <cell r="BU370">
            <v>3.3012742684044105</v>
          </cell>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D370" t="str">
            <v>нд</v>
          </cell>
          <cell r="CF370" t="str">
            <v>нд</v>
          </cell>
          <cell r="CH370" t="str">
            <v>нд</v>
          </cell>
          <cell r="CJ370" t="str">
            <v>нд</v>
          </cell>
          <cell r="CM370">
            <v>0.11567938999999999</v>
          </cell>
          <cell r="CN370">
            <v>2.7565771803427337</v>
          </cell>
          <cell r="CO370">
            <v>2.635382500337009</v>
          </cell>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J371" t="str">
            <v>нд</v>
          </cell>
          <cell r="BL371" t="str">
            <v>нд</v>
          </cell>
          <cell r="BN371" t="str">
            <v>нд</v>
          </cell>
          <cell r="BP371" t="str">
            <v>нд</v>
          </cell>
          <cell r="BR371">
            <v>1.3781374275264329</v>
          </cell>
          <cell r="BT371">
            <v>3.2156539975616774</v>
          </cell>
          <cell r="BU371">
            <v>4.5846024872210078</v>
          </cell>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D371" t="str">
            <v>нд</v>
          </cell>
          <cell r="CF371" t="str">
            <v>нд</v>
          </cell>
          <cell r="CH371" t="str">
            <v>нд</v>
          </cell>
          <cell r="CJ371" t="str">
            <v>нд</v>
          </cell>
          <cell r="CM371">
            <v>0.14525466000000001</v>
          </cell>
          <cell r="CN371">
            <v>3.8281595209067585</v>
          </cell>
          <cell r="CO371">
            <v>3.6752474126841732</v>
          </cell>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J372" t="str">
            <v>нд</v>
          </cell>
          <cell r="BL372" t="str">
            <v>нд</v>
          </cell>
          <cell r="BN372" t="str">
            <v>нд</v>
          </cell>
          <cell r="BP372" t="str">
            <v>нд</v>
          </cell>
          <cell r="BR372">
            <v>0.25578758591741668</v>
          </cell>
          <cell r="BT372">
            <v>0.59683770047397233</v>
          </cell>
          <cell r="BU372">
            <v>0.85092475247654931</v>
          </cell>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D372" t="str">
            <v>нд</v>
          </cell>
          <cell r="CF372" t="str">
            <v>нд</v>
          </cell>
          <cell r="CH372" t="str">
            <v>нд</v>
          </cell>
          <cell r="CJ372" t="str">
            <v>нд</v>
          </cell>
          <cell r="CM372">
            <v>0.15195017000000002</v>
          </cell>
          <cell r="CN372">
            <v>0.71052107199282422</v>
          </cell>
          <cell r="CO372">
            <v>0.55715379039712443</v>
          </cell>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J373" t="str">
            <v>нд</v>
          </cell>
          <cell r="BL373" t="str">
            <v>нд</v>
          </cell>
          <cell r="BN373" t="str">
            <v>нд</v>
          </cell>
          <cell r="BP373" t="str">
            <v>нд</v>
          </cell>
          <cell r="BR373">
            <v>0.9446746485192089</v>
          </cell>
          <cell r="BT373">
            <v>2.2042408465448209</v>
          </cell>
          <cell r="BU373">
            <v>3.1426222060782001</v>
          </cell>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D373" t="str">
            <v>нд</v>
          </cell>
          <cell r="CF373" t="str">
            <v>нд</v>
          </cell>
          <cell r="CH373" t="str">
            <v>нд</v>
          </cell>
          <cell r="CJ373" t="str">
            <v>нд</v>
          </cell>
          <cell r="CM373">
            <v>0.11515425</v>
          </cell>
          <cell r="CN373">
            <v>2.6240962458866917</v>
          </cell>
          <cell r="CO373">
            <v>2.5036975883985004</v>
          </cell>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J374" t="str">
            <v>нд</v>
          </cell>
          <cell r="BL374" t="str">
            <v>нд</v>
          </cell>
          <cell r="BN374" t="str">
            <v>нд</v>
          </cell>
          <cell r="BP374" t="str">
            <v>нд</v>
          </cell>
          <cell r="BR374">
            <v>0.49507644713950205</v>
          </cell>
          <cell r="BT374">
            <v>1.1551783766588382</v>
          </cell>
          <cell r="BU374">
            <v>1.6469495241481364</v>
          </cell>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D374" t="str">
            <v>нд</v>
          </cell>
          <cell r="CF374" t="str">
            <v>нд</v>
          </cell>
          <cell r="CH374" t="str">
            <v>нд</v>
          </cell>
          <cell r="CJ374" t="str">
            <v>нд</v>
          </cell>
          <cell r="CN374">
            <v>1.3752123531652836</v>
          </cell>
          <cell r="CO374">
            <v>1.3724579367901137</v>
          </cell>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J375" t="str">
            <v>нд</v>
          </cell>
          <cell r="BL375" t="str">
            <v>нд</v>
          </cell>
          <cell r="BN375" t="str">
            <v>нд</v>
          </cell>
          <cell r="BP375" t="str">
            <v>нд</v>
          </cell>
          <cell r="BR375">
            <v>0.92617345211027091</v>
          </cell>
          <cell r="BT375">
            <v>2.1610713882572989</v>
          </cell>
          <cell r="BU375">
            <v>3.0810655651756353</v>
          </cell>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D375" t="str">
            <v>нд</v>
          </cell>
          <cell r="CF375" t="str">
            <v>нд</v>
          </cell>
          <cell r="CH375" t="str">
            <v>нд</v>
          </cell>
          <cell r="CJ375" t="str">
            <v>нд</v>
          </cell>
          <cell r="CM375">
            <v>1.19931633</v>
          </cell>
          <cell r="CN375">
            <v>2.5727040336396416</v>
          </cell>
          <cell r="CO375">
            <v>1.3682383076463627</v>
          </cell>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J376" t="str">
            <v>нд</v>
          </cell>
          <cell r="BL376" t="str">
            <v>нд</v>
          </cell>
          <cell r="BN376" t="str">
            <v>нд</v>
          </cell>
          <cell r="BP376" t="str">
            <v>нд</v>
          </cell>
          <cell r="BR376">
            <v>1.574353149370878</v>
          </cell>
          <cell r="BT376">
            <v>3.6734906818653821</v>
          </cell>
          <cell r="BU376">
            <v>5.2373443967917321</v>
          </cell>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D376" t="str">
            <v>нд</v>
          </cell>
          <cell r="CF376" t="str">
            <v>нд</v>
          </cell>
          <cell r="CH376" t="str">
            <v>нд</v>
          </cell>
          <cell r="CJ376" t="str">
            <v>нд</v>
          </cell>
          <cell r="CM376">
            <v>0.20270373</v>
          </cell>
          <cell r="CN376">
            <v>4.3732031926968835</v>
          </cell>
          <cell r="CO376">
            <v>4.1617499339931108</v>
          </cell>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J377" t="str">
            <v>нд</v>
          </cell>
          <cell r="BL377" t="str">
            <v>нд</v>
          </cell>
          <cell r="BN377" t="str">
            <v>нд</v>
          </cell>
          <cell r="BP377" t="str">
            <v>нд</v>
          </cell>
          <cell r="BR377">
            <v>1.5743531493708773</v>
          </cell>
          <cell r="BT377">
            <v>3.6734906818653807</v>
          </cell>
          <cell r="BU377">
            <v>5.2373443967917321</v>
          </cell>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D377" t="str">
            <v>нд</v>
          </cell>
          <cell r="CF377" t="str">
            <v>нд</v>
          </cell>
          <cell r="CH377" t="str">
            <v>нд</v>
          </cell>
          <cell r="CJ377" t="str">
            <v>нд</v>
          </cell>
          <cell r="CM377">
            <v>0.11633582000000001</v>
          </cell>
          <cell r="CN377">
            <v>4.3732031926968817</v>
          </cell>
          <cell r="CO377">
            <v>4.2481178439931107</v>
          </cell>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J378" t="str">
            <v>нд</v>
          </cell>
          <cell r="BL378" t="str">
            <v>нд</v>
          </cell>
          <cell r="BN378" t="str">
            <v>нд</v>
          </cell>
          <cell r="BP378" t="str">
            <v>нд</v>
          </cell>
          <cell r="BR378">
            <v>1.359130774357491</v>
          </cell>
          <cell r="BT378">
            <v>3.1713051401674792</v>
          </cell>
          <cell r="BU378">
            <v>4.5213791862940056</v>
          </cell>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D378" t="str">
            <v>нд</v>
          </cell>
          <cell r="CF378" t="str">
            <v>нд</v>
          </cell>
          <cell r="CH378" t="str">
            <v>нд</v>
          </cell>
          <cell r="CJ378" t="str">
            <v>нд</v>
          </cell>
          <cell r="CM378">
            <v>0.11607324000000001</v>
          </cell>
          <cell r="CN378">
            <v>3.775363262104142</v>
          </cell>
          <cell r="CO378">
            <v>3.651742748578338</v>
          </cell>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J379" t="str">
            <v>нд</v>
          </cell>
          <cell r="BL379" t="str">
            <v>нд</v>
          </cell>
          <cell r="BN379" t="str">
            <v>нд</v>
          </cell>
          <cell r="BP379" t="str">
            <v>нд</v>
          </cell>
          <cell r="BR379">
            <v>1.141599703908438</v>
          </cell>
          <cell r="BT379">
            <v>2.6637326424530219</v>
          </cell>
          <cell r="BU379">
            <v>3.7977193956834583</v>
          </cell>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D379" t="str">
            <v>нд</v>
          </cell>
          <cell r="CF379" t="str">
            <v>нд</v>
          </cell>
          <cell r="CH379" t="str">
            <v>нд</v>
          </cell>
          <cell r="CJ379" t="str">
            <v>нд</v>
          </cell>
          <cell r="CM379">
            <v>0.11620453</v>
          </cell>
          <cell r="CN379">
            <v>3.1711102886345501</v>
          </cell>
          <cell r="CO379">
            <v>3.0485616330695486</v>
          </cell>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J380" t="str">
            <v>нд</v>
          </cell>
          <cell r="BL380" t="str">
            <v>нд</v>
          </cell>
          <cell r="BN380" t="str">
            <v>нд</v>
          </cell>
          <cell r="BP380" t="str">
            <v>нд</v>
          </cell>
          <cell r="BR380">
            <v>1.3070395198184488</v>
          </cell>
          <cell r="BT380">
            <v>3.0497588795763808</v>
          </cell>
          <cell r="BU380">
            <v>4.3480864637531287</v>
          </cell>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D380" t="str">
            <v>нд</v>
          </cell>
          <cell r="CF380" t="str">
            <v>нд</v>
          </cell>
          <cell r="CH380" t="str">
            <v>нд</v>
          </cell>
          <cell r="CJ380" t="str">
            <v>нд</v>
          </cell>
          <cell r="CM380">
            <v>0.11436655</v>
          </cell>
          <cell r="CN380">
            <v>3.6306653328290248</v>
          </cell>
          <cell r="CO380">
            <v>3.5090388364609404</v>
          </cell>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J381" t="str">
            <v>нд</v>
          </cell>
          <cell r="BL381" t="str">
            <v>нд</v>
          </cell>
          <cell r="BN381" t="str">
            <v>нд</v>
          </cell>
          <cell r="BP381" t="str">
            <v>нд</v>
          </cell>
          <cell r="BR381">
            <v>0.595666296047622</v>
          </cell>
          <cell r="BT381">
            <v>1.389888024111118</v>
          </cell>
          <cell r="BU381">
            <v>1.9815789290545871</v>
          </cell>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D381" t="str">
            <v>нд</v>
          </cell>
          <cell r="CF381" t="str">
            <v>нд</v>
          </cell>
          <cell r="CH381" t="str">
            <v>нд</v>
          </cell>
          <cell r="CJ381" t="str">
            <v>нд</v>
          </cell>
          <cell r="CM381">
            <v>0.11567938999999999</v>
          </cell>
          <cell r="CN381">
            <v>1.6546286001322834</v>
          </cell>
          <cell r="CO381">
            <v>1.5356363842121561</v>
          </cell>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J382" t="str">
            <v>нд</v>
          </cell>
          <cell r="BL382" t="str">
            <v>нд</v>
          </cell>
          <cell r="BN382" t="str">
            <v>нд</v>
          </cell>
          <cell r="BP382" t="str">
            <v>нд</v>
          </cell>
          <cell r="BR382">
            <v>0.58245256408285784</v>
          </cell>
          <cell r="BT382">
            <v>1.359055982860002</v>
          </cell>
          <cell r="BU382">
            <v>1.9376270084101488</v>
          </cell>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D382" t="str">
            <v>нд</v>
          </cell>
          <cell r="CF382" t="str">
            <v>нд</v>
          </cell>
          <cell r="CH382" t="str">
            <v>нд</v>
          </cell>
          <cell r="CJ382" t="str">
            <v>нд</v>
          </cell>
          <cell r="CM382">
            <v>0.11567938999999999</v>
          </cell>
          <cell r="CN382">
            <v>1.6179237891190499</v>
          </cell>
          <cell r="CO382">
            <v>1.4990097836751242</v>
          </cell>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J383" t="str">
            <v>нд</v>
          </cell>
          <cell r="BL383" t="str">
            <v>нд</v>
          </cell>
          <cell r="BN383" t="str">
            <v>нд</v>
          </cell>
          <cell r="BP383" t="str">
            <v>нд</v>
          </cell>
          <cell r="BR383">
            <v>1.3473598522988759</v>
          </cell>
          <cell r="BT383">
            <v>3.1438396553640438</v>
          </cell>
          <cell r="BU383">
            <v>4.4822176657198058</v>
          </cell>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D383" t="str">
            <v>нд</v>
          </cell>
          <cell r="CF383" t="str">
            <v>нд</v>
          </cell>
          <cell r="CH383" t="str">
            <v>нд</v>
          </cell>
          <cell r="CJ383" t="str">
            <v>нд</v>
          </cell>
          <cell r="CM383">
            <v>0.19285739000000002</v>
          </cell>
          <cell r="CN383">
            <v>3.7426662563857667</v>
          </cell>
          <cell r="CO383">
            <v>3.5423239980998384</v>
          </cell>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J384" t="str">
            <v>нд</v>
          </cell>
          <cell r="BL384" t="str">
            <v>нд</v>
          </cell>
          <cell r="BN384" t="str">
            <v>нд</v>
          </cell>
          <cell r="BP384" t="str">
            <v>нд</v>
          </cell>
          <cell r="BR384">
            <v>0.70016505251490901</v>
          </cell>
          <cell r="BT384">
            <v>1.633718455868121</v>
          </cell>
          <cell r="BU384">
            <v>2.3292122741517058</v>
          </cell>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D384" t="str">
            <v>нд</v>
          </cell>
          <cell r="CF384" t="str">
            <v>нд</v>
          </cell>
          <cell r="CH384" t="str">
            <v>нд</v>
          </cell>
          <cell r="CJ384" t="str">
            <v>нд</v>
          </cell>
          <cell r="CM384">
            <v>0.11633582000000001</v>
          </cell>
          <cell r="CN384">
            <v>1.944902923652525</v>
          </cell>
          <cell r="CO384">
            <v>1.824674408459755</v>
          </cell>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J385" t="str">
            <v>нд</v>
          </cell>
          <cell r="BL385" t="str">
            <v>нд</v>
          </cell>
          <cell r="BN385" t="str">
            <v>нд</v>
          </cell>
          <cell r="BP385" t="str">
            <v>нд</v>
          </cell>
          <cell r="BR385">
            <v>0.76349490983183987</v>
          </cell>
          <cell r="BT385">
            <v>1.78148812294096</v>
          </cell>
          <cell r="BU385">
            <v>2.5398900772407353</v>
          </cell>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D385" t="str">
            <v>нд</v>
          </cell>
          <cell r="CF385" t="str">
            <v>нд</v>
          </cell>
          <cell r="CH385" t="str">
            <v>нд</v>
          </cell>
          <cell r="CJ385" t="str">
            <v>нд</v>
          </cell>
          <cell r="CM385">
            <v>0.11528553999999999</v>
          </cell>
          <cell r="CN385">
            <v>2.1208191939773333</v>
          </cell>
          <cell r="CO385">
            <v>2.0012895243672797</v>
          </cell>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J386" t="str">
            <v>нд</v>
          </cell>
          <cell r="BL386" t="str">
            <v>нд</v>
          </cell>
          <cell r="BN386" t="str">
            <v>нд</v>
          </cell>
          <cell r="BP386" t="str">
            <v>нд</v>
          </cell>
          <cell r="BR386">
            <v>0.54532931616837299</v>
          </cell>
          <cell r="BT386">
            <v>1.2724350710595369</v>
          </cell>
          <cell r="BU386">
            <v>1.8141245065993128</v>
          </cell>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D386" t="str">
            <v>нд</v>
          </cell>
          <cell r="CF386" t="str">
            <v>нд</v>
          </cell>
          <cell r="CH386" t="str">
            <v>нд</v>
          </cell>
          <cell r="CJ386" t="str">
            <v>нд</v>
          </cell>
          <cell r="CM386">
            <v>0.11502297</v>
          </cell>
          <cell r="CN386">
            <v>1.5148036560232583</v>
          </cell>
          <cell r="CO386">
            <v>1.3967474521660941</v>
          </cell>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J387" t="str">
            <v>нд</v>
          </cell>
          <cell r="BL387" t="str">
            <v>нд</v>
          </cell>
          <cell r="BN387" t="str">
            <v>нд</v>
          </cell>
          <cell r="BP387" t="str">
            <v>нд</v>
          </cell>
          <cell r="BR387">
            <v>0.45319305699970802</v>
          </cell>
          <cell r="BT387">
            <v>1.0574504663326521</v>
          </cell>
          <cell r="BU387">
            <v>1.5076187421052207</v>
          </cell>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D387" t="str">
            <v>нд</v>
          </cell>
          <cell r="CF387" t="str">
            <v>нд</v>
          </cell>
          <cell r="CH387" t="str">
            <v>нд</v>
          </cell>
          <cell r="CJ387" t="str">
            <v>нд</v>
          </cell>
          <cell r="CM387">
            <v>0.88013017000000004</v>
          </cell>
          <cell r="CN387">
            <v>1.2588696027769668</v>
          </cell>
          <cell r="CO387">
            <v>0.37621878175435064</v>
          </cell>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J388" t="str">
            <v>нд</v>
          </cell>
          <cell r="BL388" t="str">
            <v>нд</v>
          </cell>
          <cell r="BN388" t="str">
            <v>нд</v>
          </cell>
          <cell r="BP388" t="str">
            <v>нд</v>
          </cell>
          <cell r="BR388">
            <v>0.36706486049607601</v>
          </cell>
          <cell r="BT388">
            <v>0.85648467449084409</v>
          </cell>
          <cell r="BU388">
            <v>1.2211029179042281</v>
          </cell>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D388" t="str">
            <v>нд</v>
          </cell>
          <cell r="CF388" t="str">
            <v>нд</v>
          </cell>
          <cell r="CH388" t="str">
            <v>нд</v>
          </cell>
          <cell r="CJ388" t="str">
            <v>нд</v>
          </cell>
          <cell r="CM388">
            <v>0.19285739000000002</v>
          </cell>
          <cell r="CN388">
            <v>1.0196246124891002</v>
          </cell>
          <cell r="CO388">
            <v>0.82472837492019002</v>
          </cell>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J389" t="str">
            <v>нд</v>
          </cell>
          <cell r="BL389" t="str">
            <v>нд</v>
          </cell>
          <cell r="BN389" t="str">
            <v>нд</v>
          </cell>
          <cell r="BP389" t="str">
            <v>нд</v>
          </cell>
          <cell r="BR389">
            <v>1.0967725353013349</v>
          </cell>
          <cell r="BT389">
            <v>2.559135915703115</v>
          </cell>
          <cell r="BU389">
            <v>3.6478572983261293</v>
          </cell>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D389" t="str">
            <v>нд</v>
          </cell>
          <cell r="CF389" t="str">
            <v>нд</v>
          </cell>
          <cell r="CH389" t="str">
            <v>нд</v>
          </cell>
          <cell r="CJ389" t="str">
            <v>нд</v>
          </cell>
          <cell r="CM389">
            <v>0.11777994</v>
          </cell>
          <cell r="CN389">
            <v>3.0465903758370416</v>
          </cell>
          <cell r="CO389">
            <v>2.9221011419384411</v>
          </cell>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J390" t="str">
            <v>нд</v>
          </cell>
          <cell r="BL390" t="str">
            <v>нд</v>
          </cell>
          <cell r="BN390" t="str">
            <v>нд</v>
          </cell>
          <cell r="BP390" t="str">
            <v>нд</v>
          </cell>
          <cell r="BR390">
            <v>2.8411864580574209</v>
          </cell>
          <cell r="BT390">
            <v>6.6294350688006487</v>
          </cell>
          <cell r="BU390">
            <v>9.4516788985837454</v>
          </cell>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D390" t="str">
            <v>нд</v>
          </cell>
          <cell r="CF390" t="str">
            <v>нд</v>
          </cell>
          <cell r="CH390" t="str">
            <v>нд</v>
          </cell>
          <cell r="CJ390" t="str">
            <v>нд</v>
          </cell>
          <cell r="CN390">
            <v>7.892184605715058</v>
          </cell>
          <cell r="CO390">
            <v>7.8763990821531209</v>
          </cell>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J391" t="str">
            <v>нд</v>
          </cell>
          <cell r="BL391" t="str">
            <v>нд</v>
          </cell>
          <cell r="BN391" t="str">
            <v>нд</v>
          </cell>
          <cell r="BP391" t="str">
            <v>нд</v>
          </cell>
          <cell r="BR391">
            <v>1.2914483900261011</v>
          </cell>
          <cell r="BT391">
            <v>3.0133795767275693</v>
          </cell>
          <cell r="BU391">
            <v>4.2962204029926498</v>
          </cell>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D391" t="str">
            <v>нд</v>
          </cell>
          <cell r="CF391" t="str">
            <v>нд</v>
          </cell>
          <cell r="CH391" t="str">
            <v>нд</v>
          </cell>
          <cell r="CJ391" t="str">
            <v>нд</v>
          </cell>
          <cell r="CN391">
            <v>3.587356638961392</v>
          </cell>
          <cell r="CO391">
            <v>3.580183669160542</v>
          </cell>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J392" t="str">
            <v>нд</v>
          </cell>
          <cell r="BL392" t="str">
            <v>нд</v>
          </cell>
          <cell r="BN392" t="str">
            <v>нд</v>
          </cell>
          <cell r="BP392" t="str">
            <v>нд</v>
          </cell>
          <cell r="BR392">
            <v>2.090916440994639</v>
          </cell>
          <cell r="BT392">
            <v>4.8788050289874914</v>
          </cell>
          <cell r="BU392">
            <v>6.9557806619880322</v>
          </cell>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D392" t="str">
            <v>нд</v>
          </cell>
          <cell r="CF392" t="str">
            <v>нд</v>
          </cell>
          <cell r="CH392" t="str">
            <v>нд</v>
          </cell>
          <cell r="CJ392" t="str">
            <v>нд</v>
          </cell>
          <cell r="CM392">
            <v>1.39255507</v>
          </cell>
          <cell r="CN392">
            <v>5.8081012249851085</v>
          </cell>
          <cell r="CO392">
            <v>4.4039288149900271</v>
          </cell>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J393" t="str">
            <v>нд</v>
          </cell>
          <cell r="BL393" t="str">
            <v>нд</v>
          </cell>
          <cell r="BN393" t="str">
            <v>нд</v>
          </cell>
          <cell r="BP393" t="str">
            <v>нд</v>
          </cell>
          <cell r="BR393">
            <v>3.6910332957454499</v>
          </cell>
          <cell r="BT393">
            <v>8.6124110234060502</v>
          </cell>
          <cell r="BU393">
            <v>12.278833300036448</v>
          </cell>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D393" t="str">
            <v>нд</v>
          </cell>
          <cell r="CF393" t="str">
            <v>нд</v>
          </cell>
          <cell r="CH393" t="str">
            <v>нд</v>
          </cell>
          <cell r="CJ393" t="str">
            <v>нд</v>
          </cell>
          <cell r="CM393">
            <v>2.6221982000000001</v>
          </cell>
          <cell r="CN393">
            <v>10.252870265959585</v>
          </cell>
          <cell r="CO393">
            <v>7.6101628833637065</v>
          </cell>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J394" t="str">
            <v>нд</v>
          </cell>
          <cell r="BL394" t="str">
            <v>нд</v>
          </cell>
          <cell r="BN394" t="str">
            <v>нд</v>
          </cell>
          <cell r="BP394" t="str">
            <v>нд</v>
          </cell>
          <cell r="BR394">
            <v>4.1031751384297523</v>
          </cell>
          <cell r="BT394">
            <v>9.5740753230027558</v>
          </cell>
          <cell r="BU394">
            <v>13.649895700139428</v>
          </cell>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D394" t="str">
            <v>нд</v>
          </cell>
          <cell r="CF394" t="str">
            <v>нд</v>
          </cell>
          <cell r="CH394" t="str">
            <v>нд</v>
          </cell>
          <cell r="CJ394" t="str">
            <v>нд</v>
          </cell>
          <cell r="CM394">
            <v>1.48442922</v>
          </cell>
          <cell r="CN394">
            <v>11.397708717860425</v>
          </cell>
          <cell r="CO394">
            <v>9.8904838634495249</v>
          </cell>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J395" t="str">
            <v>нд</v>
          </cell>
          <cell r="BL395" t="str">
            <v>нд</v>
          </cell>
          <cell r="BN395" t="str">
            <v>нд</v>
          </cell>
          <cell r="BP395" t="str">
            <v>нд</v>
          </cell>
          <cell r="BR395">
            <v>1.9069779661016939</v>
          </cell>
          <cell r="BT395">
            <v>4.449615254237286</v>
          </cell>
          <cell r="BU395">
            <v>6.3438868930162364</v>
          </cell>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D395" t="str">
            <v>нд</v>
          </cell>
          <cell r="CF395" t="str">
            <v>нд</v>
          </cell>
          <cell r="CH395" t="str">
            <v>нд</v>
          </cell>
          <cell r="CJ395" t="str">
            <v>нд</v>
          </cell>
          <cell r="CM395">
            <v>0.84290107999999997</v>
          </cell>
          <cell r="CN395">
            <v>5.2971610169491505</v>
          </cell>
          <cell r="CO395">
            <v>4.4436713308468638</v>
          </cell>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J396" t="str">
            <v>нд</v>
          </cell>
          <cell r="BL396" t="str">
            <v>нд</v>
          </cell>
          <cell r="BN396" t="str">
            <v>нд</v>
          </cell>
          <cell r="BP396" t="str">
            <v>нд</v>
          </cell>
          <cell r="BR396">
            <v>1.526926339928415</v>
          </cell>
          <cell r="BT396">
            <v>3.5628281264996353</v>
          </cell>
          <cell r="BU396">
            <v>5.0795705744783985</v>
          </cell>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D396" t="str">
            <v>нд</v>
          </cell>
          <cell r="CF396" t="str">
            <v>нд</v>
          </cell>
          <cell r="CH396" t="str">
            <v>нд</v>
          </cell>
          <cell r="CJ396" t="str">
            <v>нд</v>
          </cell>
          <cell r="CM396">
            <v>1.1771706200000001</v>
          </cell>
          <cell r="CN396">
            <v>4.2414620553567088</v>
          </cell>
          <cell r="CO396">
            <v>3.0558048587319986</v>
          </cell>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J397" t="str">
            <v>нд</v>
          </cell>
          <cell r="BL397" t="str">
            <v>нд</v>
          </cell>
          <cell r="BN397" t="str">
            <v>нд</v>
          </cell>
          <cell r="BP397" t="str">
            <v>нд</v>
          </cell>
          <cell r="BR397">
            <v>1.2828768065177998</v>
          </cell>
          <cell r="BT397">
            <v>2.9933792152081997</v>
          </cell>
          <cell r="BU397">
            <v>4.267707542574585</v>
          </cell>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D397" t="str">
            <v>нд</v>
          </cell>
          <cell r="CF397" t="str">
            <v>нд</v>
          </cell>
          <cell r="CH397" t="str">
            <v>нд</v>
          </cell>
          <cell r="CJ397" t="str">
            <v>нд</v>
          </cell>
          <cell r="CM397">
            <v>0.74578156000000007</v>
          </cell>
          <cell r="CN397">
            <v>3.5635466847716666</v>
          </cell>
          <cell r="CO397">
            <v>2.8106413921454876</v>
          </cell>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J398" t="str">
            <v>нд</v>
          </cell>
          <cell r="BL398" t="str">
            <v>нд</v>
          </cell>
          <cell r="BN398" t="str">
            <v>нд</v>
          </cell>
          <cell r="BP398" t="str">
            <v>нд</v>
          </cell>
          <cell r="BR398">
            <v>0.63277031672837392</v>
          </cell>
          <cell r="BT398">
            <v>1.4764640723662059</v>
          </cell>
          <cell r="BU398">
            <v>2.1050115708643982</v>
          </cell>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D398" t="str">
            <v>нд</v>
          </cell>
          <cell r="CF398" t="str">
            <v>нд</v>
          </cell>
          <cell r="CH398" t="str">
            <v>нд</v>
          </cell>
          <cell r="CJ398" t="str">
            <v>нд</v>
          </cell>
          <cell r="CM398">
            <v>0.40984646999999996</v>
          </cell>
          <cell r="CN398">
            <v>1.7576953242454834</v>
          </cell>
          <cell r="CO398">
            <v>1.3443298390536653</v>
          </cell>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J399" t="str">
            <v>нд</v>
          </cell>
          <cell r="BL399" t="str">
            <v>нд</v>
          </cell>
          <cell r="BN399" t="str">
            <v>нд</v>
          </cell>
          <cell r="BP399" t="str">
            <v>нд</v>
          </cell>
          <cell r="BR399">
            <v>2.7692340691968598</v>
          </cell>
          <cell r="BT399">
            <v>6.4615461614593395</v>
          </cell>
          <cell r="BU399">
            <v>9.2123185750741587</v>
          </cell>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D399" t="str">
            <v>нд</v>
          </cell>
          <cell r="CF399" t="str">
            <v>нд</v>
          </cell>
          <cell r="CH399" t="str">
            <v>нд</v>
          </cell>
          <cell r="CJ399" t="str">
            <v>нд</v>
          </cell>
          <cell r="CM399">
            <v>1.1717844799999999</v>
          </cell>
          <cell r="CN399">
            <v>7.692316858880166</v>
          </cell>
          <cell r="CO399">
            <v>6.5051476658951337</v>
          </cell>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J400" t="str">
            <v>нд</v>
          </cell>
          <cell r="BL400" t="str">
            <v>нд</v>
          </cell>
          <cell r="BN400" t="str">
            <v>нд</v>
          </cell>
          <cell r="BP400" t="str">
            <v>нд</v>
          </cell>
          <cell r="BR400">
            <v>0.11711731031813578</v>
          </cell>
          <cell r="BT400">
            <v>0.2732737240756502</v>
          </cell>
          <cell r="BU400">
            <v>0.38960922571258355</v>
          </cell>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D400" t="str">
            <v>нд</v>
          </cell>
          <cell r="CF400" t="str">
            <v>нд</v>
          </cell>
          <cell r="CH400" t="str">
            <v>нд</v>
          </cell>
          <cell r="CJ400" t="str">
            <v>нд</v>
          </cell>
          <cell r="CM400">
            <v>0.24498147000000001</v>
          </cell>
          <cell r="CN400">
            <v>0.32532586199482166</v>
          </cell>
          <cell r="CO400">
            <v>7.9692884760486277E-2</v>
          </cell>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J401" t="str">
            <v>нд</v>
          </cell>
          <cell r="BL401" t="str">
            <v>нд</v>
          </cell>
          <cell r="BN401" t="str">
            <v>нд</v>
          </cell>
          <cell r="BP401" t="str">
            <v>нд</v>
          </cell>
          <cell r="BR401">
            <v>0.46846924127254497</v>
          </cell>
          <cell r="BT401">
            <v>1.0930948963026048</v>
          </cell>
          <cell r="BU401">
            <v>1.5584369028503342</v>
          </cell>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D401" t="str">
            <v>нд</v>
          </cell>
          <cell r="CF401" t="str">
            <v>нд</v>
          </cell>
          <cell r="CH401" t="str">
            <v>нд</v>
          </cell>
          <cell r="CJ401" t="str">
            <v>нд</v>
          </cell>
          <cell r="CM401">
            <v>0.28932859000000005</v>
          </cell>
          <cell r="CN401">
            <v>1.3013034479792915</v>
          </cell>
          <cell r="CO401">
            <v>1.0093688290419451</v>
          </cell>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J402" t="str">
            <v>нд</v>
          </cell>
          <cell r="BL402" t="str">
            <v>нд</v>
          </cell>
          <cell r="BN402" t="str">
            <v>нд</v>
          </cell>
          <cell r="BP402" t="str">
            <v>нд</v>
          </cell>
          <cell r="BR402">
            <v>0.50458041195396897</v>
          </cell>
          <cell r="BT402">
            <v>1.177354294559261</v>
          </cell>
          <cell r="BU402">
            <v>1.6785661646117103</v>
          </cell>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D402" t="str">
            <v>нд</v>
          </cell>
          <cell r="CF402" t="str">
            <v>нд</v>
          </cell>
          <cell r="CH402" t="str">
            <v>нд</v>
          </cell>
          <cell r="CJ402" t="str">
            <v>нд</v>
          </cell>
          <cell r="CM402">
            <v>0.57400373999999998</v>
          </cell>
          <cell r="CN402">
            <v>1.4016122554276917</v>
          </cell>
          <cell r="CO402">
            <v>0.8248013971764252</v>
          </cell>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J403" t="str">
            <v>нд</v>
          </cell>
          <cell r="BL403" t="str">
            <v>нд</v>
          </cell>
          <cell r="BN403" t="str">
            <v>нд</v>
          </cell>
          <cell r="BP403" t="str">
            <v>нд</v>
          </cell>
          <cell r="BR403">
            <v>0.10098305084745751</v>
          </cell>
          <cell r="BT403">
            <v>0.23562711864406755</v>
          </cell>
          <cell r="BU403">
            <v>0.33571722492240053</v>
          </cell>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D403" t="str">
            <v>нд</v>
          </cell>
          <cell r="CF403" t="str">
            <v>нд</v>
          </cell>
          <cell r="CH403" t="str">
            <v>нд</v>
          </cell>
          <cell r="CJ403" t="str">
            <v>нд</v>
          </cell>
          <cell r="CM403">
            <v>0.11679792</v>
          </cell>
          <cell r="CN403">
            <v>0.28050847457627087</v>
          </cell>
          <cell r="CO403">
            <v>0.16296643410200046</v>
          </cell>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J404" t="str">
            <v>нд</v>
          </cell>
          <cell r="BL404" t="str">
            <v>нд</v>
          </cell>
          <cell r="BN404" t="str">
            <v>нд</v>
          </cell>
          <cell r="BP404" t="str">
            <v>нд</v>
          </cell>
          <cell r="BR404">
            <v>2.1777690579933329</v>
          </cell>
          <cell r="BT404">
            <v>5.0814611353177774</v>
          </cell>
          <cell r="BU404">
            <v>7.2447116462244345</v>
          </cell>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D404" t="str">
            <v>нд</v>
          </cell>
          <cell r="CF404" t="str">
            <v>нд</v>
          </cell>
          <cell r="CH404" t="str">
            <v>нд</v>
          </cell>
          <cell r="CJ404" t="str">
            <v>нд</v>
          </cell>
          <cell r="CM404">
            <v>0.65577066000000006</v>
          </cell>
          <cell r="CN404">
            <v>6.0493584944259249</v>
          </cell>
          <cell r="CO404">
            <v>5.3814890451870294</v>
          </cell>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J405" t="str">
            <v>нд</v>
          </cell>
          <cell r="BL405" t="str">
            <v>нд</v>
          </cell>
          <cell r="BN405" t="str">
            <v>нд</v>
          </cell>
          <cell r="BP405" t="str">
            <v>нд</v>
          </cell>
          <cell r="BR405">
            <v>1.231176205167684</v>
          </cell>
          <cell r="BT405">
            <v>2.8727444787245959</v>
          </cell>
          <cell r="BU405">
            <v>4.0957122200527314</v>
          </cell>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D405" t="str">
            <v>нд</v>
          </cell>
          <cell r="CF405" t="str">
            <v>нд</v>
          </cell>
          <cell r="CH405" t="str">
            <v>нд</v>
          </cell>
          <cell r="CJ405" t="str">
            <v>нд</v>
          </cell>
          <cell r="CM405">
            <v>0.49597671999999998</v>
          </cell>
          <cell r="CN405">
            <v>3.4199339032435669</v>
          </cell>
          <cell r="CO405">
            <v>2.9171167967106095</v>
          </cell>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J406" t="str">
            <v>нд</v>
          </cell>
          <cell r="BL406" t="str">
            <v>нд</v>
          </cell>
          <cell r="BN406" t="str">
            <v>нд</v>
          </cell>
          <cell r="BP406" t="str">
            <v>нд</v>
          </cell>
          <cell r="BR406">
            <v>0.53485523667120893</v>
          </cell>
          <cell r="BT406">
            <v>1.247995552232821</v>
          </cell>
          <cell r="BU406">
            <v>1.7792843260884743</v>
          </cell>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D406" t="str">
            <v>нд</v>
          </cell>
          <cell r="CF406" t="str">
            <v>нд</v>
          </cell>
          <cell r="CH406" t="str">
            <v>нд</v>
          </cell>
          <cell r="CJ406" t="str">
            <v>нд</v>
          </cell>
          <cell r="CM406">
            <v>0.44105796999999997</v>
          </cell>
          <cell r="CN406">
            <v>1.4857089907533583</v>
          </cell>
          <cell r="CO406">
            <v>1.041678968407062</v>
          </cell>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J407" t="str">
            <v>нд</v>
          </cell>
          <cell r="BL407" t="str">
            <v>нд</v>
          </cell>
          <cell r="BN407" t="str">
            <v>нд</v>
          </cell>
          <cell r="BP407" t="str">
            <v>нд</v>
          </cell>
          <cell r="BR407">
            <v>1.136315087720337</v>
          </cell>
          <cell r="BT407">
            <v>2.6514018713474532</v>
          </cell>
          <cell r="BU407">
            <v>3.7801446154257712</v>
          </cell>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D407" t="str">
            <v>нд</v>
          </cell>
          <cell r="CF407" t="str">
            <v>нд</v>
          </cell>
          <cell r="CH407" t="str">
            <v>нд</v>
          </cell>
          <cell r="CJ407" t="str">
            <v>нд</v>
          </cell>
          <cell r="CM407">
            <v>0.53880426999999997</v>
          </cell>
          <cell r="CN407">
            <v>3.1564307992231586</v>
          </cell>
          <cell r="CO407">
            <v>2.6113162428548096</v>
          </cell>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J408" t="str">
            <v>нд</v>
          </cell>
          <cell r="BL408" t="str">
            <v>нд</v>
          </cell>
          <cell r="BN408" t="str">
            <v>нд</v>
          </cell>
          <cell r="BP408" t="str">
            <v>нд</v>
          </cell>
          <cell r="BR408">
            <v>0.39054523885237197</v>
          </cell>
          <cell r="BT408">
            <v>0.91127222398886798</v>
          </cell>
          <cell r="BU408">
            <v>1.2992163790495541</v>
          </cell>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D408" t="str">
            <v>нд</v>
          </cell>
          <cell r="CF408" t="str">
            <v>нд</v>
          </cell>
          <cell r="CH408" t="str">
            <v>нд</v>
          </cell>
          <cell r="CJ408" t="str">
            <v>нд</v>
          </cell>
          <cell r="CM408">
            <v>0.33249612000000001</v>
          </cell>
          <cell r="CN408">
            <v>1.0848478857010333</v>
          </cell>
          <cell r="CO408">
            <v>0.75018419587462848</v>
          </cell>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J409" t="str">
            <v>нд</v>
          </cell>
          <cell r="BL409" t="str">
            <v>нд</v>
          </cell>
          <cell r="BN409" t="str">
            <v>нд</v>
          </cell>
          <cell r="BP409" t="str">
            <v>нд</v>
          </cell>
          <cell r="BR409">
            <v>1.0843110980287438</v>
          </cell>
          <cell r="BT409">
            <v>2.530059228733736</v>
          </cell>
          <cell r="BU409">
            <v>3.6071413128891381</v>
          </cell>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D409" t="str">
            <v>нд</v>
          </cell>
          <cell r="CF409" t="str">
            <v>нд</v>
          </cell>
          <cell r="CH409" t="str">
            <v>нд</v>
          </cell>
          <cell r="CJ409" t="str">
            <v>нд</v>
          </cell>
          <cell r="CM409">
            <v>0.98781946999999992</v>
          </cell>
          <cell r="CN409">
            <v>3.0119752723020667</v>
          </cell>
          <cell r="CO409">
            <v>2.0181316240742819</v>
          </cell>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J410" t="str">
            <v>нд</v>
          </cell>
          <cell r="BL410" t="str">
            <v>нд</v>
          </cell>
          <cell r="BN410" t="str">
            <v>нд</v>
          </cell>
          <cell r="BP410" t="str">
            <v>нд</v>
          </cell>
          <cell r="BR410">
            <v>1.047223949761332</v>
          </cell>
          <cell r="BT410">
            <v>2.4435225494431081</v>
          </cell>
          <cell r="BU410">
            <v>3.4837685510802046</v>
          </cell>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D410" t="str">
            <v>нд</v>
          </cell>
          <cell r="CF410" t="str">
            <v>нд</v>
          </cell>
          <cell r="CH410" t="str">
            <v>нд</v>
          </cell>
          <cell r="CJ410" t="str">
            <v>нд</v>
          </cell>
          <cell r="CM410">
            <v>0.89465262000000001</v>
          </cell>
          <cell r="CN410">
            <v>2.9089554160037001</v>
          </cell>
          <cell r="CO410">
            <v>2.0084878392335037</v>
          </cell>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J411" t="str">
            <v>нд</v>
          </cell>
          <cell r="BL411" t="str">
            <v>нд</v>
          </cell>
          <cell r="BN411" t="str">
            <v>нд</v>
          </cell>
          <cell r="BP411" t="str">
            <v>нд</v>
          </cell>
          <cell r="BR411">
            <v>1.1809328790412048</v>
          </cell>
          <cell r="BT411">
            <v>2.7555100510961452</v>
          </cell>
          <cell r="BU411">
            <v>3.9285671776019928</v>
          </cell>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D411" t="str">
            <v>нд</v>
          </cell>
          <cell r="CF411" t="str">
            <v>нд</v>
          </cell>
          <cell r="CH411" t="str">
            <v>нд</v>
          </cell>
          <cell r="CJ411" t="str">
            <v>нд</v>
          </cell>
          <cell r="CM411">
            <v>0.95086727999999998</v>
          </cell>
          <cell r="CN411">
            <v>3.2803691084477915</v>
          </cell>
          <cell r="CO411">
            <v>2.3229387013349942</v>
          </cell>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J412" t="str">
            <v>нд</v>
          </cell>
          <cell r="BL412" t="str">
            <v>нд</v>
          </cell>
          <cell r="BN412" t="str">
            <v>нд</v>
          </cell>
          <cell r="BP412" t="str">
            <v>нд</v>
          </cell>
          <cell r="BR412">
            <v>1.3290648050867548</v>
          </cell>
          <cell r="BT412">
            <v>3.1011512118690949</v>
          </cell>
          <cell r="BU412">
            <v>4.4213596248274847</v>
          </cell>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D412" t="str">
            <v>нд</v>
          </cell>
          <cell r="CF412" t="str">
            <v>нд</v>
          </cell>
          <cell r="CH412" t="str">
            <v>нд</v>
          </cell>
          <cell r="CJ412" t="str">
            <v>нд</v>
          </cell>
          <cell r="CM412">
            <v>0.97296643999999999</v>
          </cell>
          <cell r="CN412">
            <v>3.6918466807965418</v>
          </cell>
          <cell r="CO412">
            <v>2.7114999140229044</v>
          </cell>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J413" t="str">
            <v>нд</v>
          </cell>
          <cell r="BL413" t="str">
            <v>нд</v>
          </cell>
          <cell r="BN413" t="str">
            <v>нд</v>
          </cell>
          <cell r="BP413" t="str">
            <v>нд</v>
          </cell>
          <cell r="BR413">
            <v>5.3031401296362306</v>
          </cell>
          <cell r="BT413">
            <v>12.373993635817872</v>
          </cell>
          <cell r="BU413">
            <v>17.641775998669743</v>
          </cell>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D413" t="str">
            <v>нд</v>
          </cell>
          <cell r="CF413" t="str">
            <v>нд</v>
          </cell>
          <cell r="CH413" t="str">
            <v>нд</v>
          </cell>
          <cell r="CJ413" t="str">
            <v>нд</v>
          </cell>
          <cell r="CM413">
            <v>2.0051023400000001</v>
          </cell>
          <cell r="CN413">
            <v>14.730944804545086</v>
          </cell>
          <cell r="CO413">
            <v>12.696377658891453</v>
          </cell>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J414" t="str">
            <v>нд</v>
          </cell>
          <cell r="BL414" t="str">
            <v>нд</v>
          </cell>
          <cell r="BN414" t="str">
            <v>нд</v>
          </cell>
          <cell r="BP414" t="str">
            <v>нд</v>
          </cell>
          <cell r="BR414">
            <v>1.2009013804504469</v>
          </cell>
          <cell r="BT414">
            <v>2.802103221051043</v>
          </cell>
          <cell r="BU414">
            <v>3.9949940585759669</v>
          </cell>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D414" t="str">
            <v>нд</v>
          </cell>
          <cell r="CF414" t="str">
            <v>нд</v>
          </cell>
          <cell r="CH414" t="str">
            <v>нд</v>
          </cell>
          <cell r="CJ414" t="str">
            <v>нд</v>
          </cell>
          <cell r="CM414">
            <v>0.41844928000000003</v>
          </cell>
          <cell r="CN414">
            <v>3.3358371679179086</v>
          </cell>
          <cell r="CO414">
            <v>2.9107124354799727</v>
          </cell>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J415" t="str">
            <v>нд</v>
          </cell>
          <cell r="BL415" t="str">
            <v>нд</v>
          </cell>
          <cell r="BN415" t="str">
            <v>нд</v>
          </cell>
          <cell r="BP415" t="str">
            <v>нд</v>
          </cell>
          <cell r="BR415">
            <v>2.8256503069422267</v>
          </cell>
          <cell r="BT415">
            <v>6.593184049531863</v>
          </cell>
          <cell r="BU415">
            <v>9.399992477825899</v>
          </cell>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D415" t="str">
            <v>нд</v>
          </cell>
          <cell r="CF415" t="str">
            <v>нд</v>
          </cell>
          <cell r="CH415" t="str">
            <v>нд</v>
          </cell>
          <cell r="CJ415" t="str">
            <v>нд</v>
          </cell>
          <cell r="CM415">
            <v>1.0460005299999999</v>
          </cell>
          <cell r="CN415">
            <v>7.8490286303950754</v>
          </cell>
          <cell r="CO415">
            <v>6.7873265348549161</v>
          </cell>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J416" t="str">
            <v>нд</v>
          </cell>
          <cell r="BL416" t="str">
            <v>нд</v>
          </cell>
          <cell r="BN416" t="str">
            <v>нд</v>
          </cell>
          <cell r="BP416" t="str">
            <v>нд</v>
          </cell>
          <cell r="BR416">
            <v>2.5590176127626187</v>
          </cell>
          <cell r="BT416">
            <v>5.9710410964461111</v>
          </cell>
          <cell r="BU416">
            <v>8.5130000048205137</v>
          </cell>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D416" t="str">
            <v>нд</v>
          </cell>
          <cell r="CF416" t="str">
            <v>нд</v>
          </cell>
          <cell r="CH416" t="str">
            <v>нд</v>
          </cell>
          <cell r="CJ416" t="str">
            <v>нд</v>
          </cell>
          <cell r="CM416">
            <v>2.3337353900000002</v>
          </cell>
          <cell r="CN416">
            <v>7.1083822576739415</v>
          </cell>
          <cell r="CO416">
            <v>4.7604312806837612</v>
          </cell>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J417" t="str">
            <v>нд</v>
          </cell>
          <cell r="BL417" t="str">
            <v>нд</v>
          </cell>
          <cell r="BN417" t="str">
            <v>нд</v>
          </cell>
          <cell r="BP417" t="str">
            <v>нд</v>
          </cell>
          <cell r="BR417">
            <v>194.37257225013852</v>
          </cell>
          <cell r="BT417">
            <v>454.59812119909645</v>
          </cell>
          <cell r="BU417">
            <v>647.67275000000006</v>
          </cell>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D417" t="str">
            <v>нд</v>
          </cell>
          <cell r="CF417" t="str">
            <v>нд</v>
          </cell>
          <cell r="CH417" t="str">
            <v>нд</v>
          </cell>
          <cell r="CJ417" t="str">
            <v>нд</v>
          </cell>
          <cell r="CM417">
            <v>290.66092383</v>
          </cell>
          <cell r="CN417">
            <v>540.80891120769581</v>
          </cell>
          <cell r="CO417">
            <v>249.0663678366667</v>
          </cell>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L418" t="str">
            <v>нд</v>
          </cell>
          <cell r="BN418">
            <v>207.37437734</v>
          </cell>
          <cell r="BP418">
            <v>270.78415932000001</v>
          </cell>
          <cell r="BQ418">
            <v>96.684297413129798</v>
          </cell>
          <cell r="BR418">
            <v>103.64256798</v>
          </cell>
          <cell r="BS418">
            <v>103.64256798000005</v>
          </cell>
          <cell r="BT418">
            <v>0</v>
          </cell>
          <cell r="BU418">
            <v>0</v>
          </cell>
          <cell r="BV418">
            <v>0</v>
          </cell>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F418" t="str">
            <v>нд</v>
          </cell>
          <cell r="CH418">
            <v>175.74099774576271</v>
          </cell>
          <cell r="CJ418">
            <v>225.6534661</v>
          </cell>
          <cell r="CK418">
            <v>166.93905449427481</v>
          </cell>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L419" t="str">
            <v>нд</v>
          </cell>
          <cell r="BN419">
            <v>200.83727325999999</v>
          </cell>
          <cell r="BP419">
            <v>143.93950169999999</v>
          </cell>
          <cell r="BR419">
            <v>55.124486509999997</v>
          </cell>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F419" t="str">
            <v>нд</v>
          </cell>
          <cell r="CH419">
            <v>170.20107903389831</v>
          </cell>
          <cell r="CJ419">
            <v>119.94958475</v>
          </cell>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J420" t="str">
            <v>нд</v>
          </cell>
          <cell r="BL420" t="str">
            <v>нд</v>
          </cell>
          <cell r="BN420" t="str">
            <v>нд</v>
          </cell>
          <cell r="BP420" t="str">
            <v>нд</v>
          </cell>
          <cell r="BR420">
            <v>5.7350000000000003</v>
          </cell>
          <cell r="BS420">
            <v>5.7350000000000003</v>
          </cell>
          <cell r="BX420">
            <v>5.7350000000000003</v>
          </cell>
          <cell r="BY420">
            <v>5.7350000000000003</v>
          </cell>
          <cell r="BZ420" t="str">
            <v>Объект не корректируется, введен в эксплуатацию в 2020 году</v>
          </cell>
          <cell r="CA420">
            <v>0</v>
          </cell>
          <cell r="CB420" t="str">
            <v>нд</v>
          </cell>
          <cell r="CD420" t="str">
            <v>нд</v>
          </cell>
          <cell r="CF420" t="str">
            <v>нд</v>
          </cell>
          <cell r="CH420" t="str">
            <v>нд</v>
          </cell>
          <cell r="CJ420" t="str">
            <v>нд</v>
          </cell>
          <cell r="CL420">
            <v>4.7791666666666668</v>
          </cell>
          <cell r="CM420">
            <v>4.7791666666666668</v>
          </cell>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J421" t="str">
            <v>нд</v>
          </cell>
          <cell r="BL421" t="str">
            <v>нд</v>
          </cell>
          <cell r="BN421" t="str">
            <v>нд</v>
          </cell>
          <cell r="BP421" t="str">
            <v>нд</v>
          </cell>
          <cell r="BR421">
            <v>6.1959999999999997</v>
          </cell>
          <cell r="BS421">
            <v>6.1959999999999997</v>
          </cell>
          <cell r="BX421">
            <v>6.1959999999999997</v>
          </cell>
          <cell r="BY421">
            <v>6.1959999999999997</v>
          </cell>
          <cell r="BZ421" t="str">
            <v>Объект не корректируется, введен в эксплуатацию в 2020 году</v>
          </cell>
          <cell r="CA421">
            <v>0</v>
          </cell>
          <cell r="CB421" t="str">
            <v>нд</v>
          </cell>
          <cell r="CD421" t="str">
            <v>нд</v>
          </cell>
          <cell r="CF421" t="str">
            <v>нд</v>
          </cell>
          <cell r="CH421" t="str">
            <v>нд</v>
          </cell>
          <cell r="CJ421" t="str">
            <v>нд</v>
          </cell>
          <cell r="CL421">
            <v>5.1633333333333331</v>
          </cell>
          <cell r="CM421">
            <v>5.1633333333333331</v>
          </cell>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J422" t="str">
            <v>нд</v>
          </cell>
          <cell r="BL422" t="str">
            <v>нд</v>
          </cell>
          <cell r="BN422" t="str">
            <v>нд</v>
          </cell>
          <cell r="BP422" t="str">
            <v>нд</v>
          </cell>
          <cell r="BR422">
            <v>1.98</v>
          </cell>
          <cell r="BU422">
            <v>1.98</v>
          </cell>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D422" t="str">
            <v>нд</v>
          </cell>
          <cell r="CF422" t="str">
            <v>нд</v>
          </cell>
          <cell r="CH422" t="str">
            <v>нд</v>
          </cell>
          <cell r="CJ422" t="str">
            <v>нд</v>
          </cell>
          <cell r="CL422">
            <v>1.6500000000000001</v>
          </cell>
          <cell r="CO422">
            <v>1.6500000000000001</v>
          </cell>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J423" t="str">
            <v>нд</v>
          </cell>
          <cell r="BL423" t="str">
            <v>нд</v>
          </cell>
          <cell r="BN423" t="str">
            <v>нд</v>
          </cell>
          <cell r="BP423" t="str">
            <v>нд</v>
          </cell>
          <cell r="BR423">
            <v>29.9</v>
          </cell>
          <cell r="BS423">
            <v>27.430000008</v>
          </cell>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D423" t="str">
            <v>нд</v>
          </cell>
          <cell r="CF423" t="str">
            <v>нд</v>
          </cell>
          <cell r="CH423" t="str">
            <v>нд</v>
          </cell>
          <cell r="CJ423" t="str">
            <v>нд</v>
          </cell>
          <cell r="CL423">
            <v>24.916666666666668</v>
          </cell>
          <cell r="CM423">
            <v>22.858333340000001</v>
          </cell>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J424" t="str">
            <v>нд</v>
          </cell>
          <cell r="BL424" t="str">
            <v>нд</v>
          </cell>
          <cell r="BN424" t="str">
            <v>нд</v>
          </cell>
          <cell r="BP424" t="str">
            <v>нд</v>
          </cell>
          <cell r="BR424">
            <v>3</v>
          </cell>
          <cell r="BS424">
            <v>3</v>
          </cell>
          <cell r="BX424">
            <v>3</v>
          </cell>
          <cell r="BY424">
            <v>3</v>
          </cell>
          <cell r="BZ424" t="str">
            <v>Объект не корректируется, введен в эксплуатацию в 2020 году</v>
          </cell>
          <cell r="CA424">
            <v>0</v>
          </cell>
          <cell r="CB424" t="str">
            <v>нд</v>
          </cell>
          <cell r="CD424" t="str">
            <v>нд</v>
          </cell>
          <cell r="CF424" t="str">
            <v>нд</v>
          </cell>
          <cell r="CH424" t="str">
            <v>нд</v>
          </cell>
          <cell r="CJ424" t="str">
            <v>нд</v>
          </cell>
          <cell r="CL424">
            <v>2.5</v>
          </cell>
          <cell r="CM424">
            <v>2.5</v>
          </cell>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J425" t="str">
            <v>нд</v>
          </cell>
          <cell r="BL425" t="str">
            <v>нд</v>
          </cell>
          <cell r="BN425" t="str">
            <v>нд</v>
          </cell>
          <cell r="BP425" t="str">
            <v>нд</v>
          </cell>
          <cell r="BR425">
            <v>1.66</v>
          </cell>
          <cell r="BS425">
            <v>1.66</v>
          </cell>
          <cell r="BX425">
            <v>1.66</v>
          </cell>
          <cell r="BY425">
            <v>1.66</v>
          </cell>
          <cell r="BZ425" t="str">
            <v>Объект не корректируется, введен в эксплуатацию в 2020 году</v>
          </cell>
          <cell r="CA425">
            <v>0</v>
          </cell>
          <cell r="CB425" t="str">
            <v>нд</v>
          </cell>
          <cell r="CD425" t="str">
            <v>нд</v>
          </cell>
          <cell r="CF425" t="str">
            <v>нд</v>
          </cell>
          <cell r="CH425" t="str">
            <v>нд</v>
          </cell>
          <cell r="CJ425" t="str">
            <v>нд</v>
          </cell>
          <cell r="CL425">
            <v>1.3833333333333333</v>
          </cell>
          <cell r="CM425">
            <v>1.3833333299999999</v>
          </cell>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J426" t="str">
            <v>нд</v>
          </cell>
          <cell r="BL426" t="str">
            <v>нд</v>
          </cell>
          <cell r="BN426" t="str">
            <v>нд</v>
          </cell>
          <cell r="BP426" t="str">
            <v>нд</v>
          </cell>
          <cell r="BR426">
            <v>10.4</v>
          </cell>
          <cell r="BS426">
            <v>10.4</v>
          </cell>
          <cell r="BX426">
            <v>10.4</v>
          </cell>
          <cell r="BY426">
            <v>10.4</v>
          </cell>
          <cell r="BZ426" t="str">
            <v>Объект не корректируется, введен в эксплуатацию в 2020 году</v>
          </cell>
          <cell r="CA426">
            <v>0</v>
          </cell>
          <cell r="CB426" t="str">
            <v>нд</v>
          </cell>
          <cell r="CD426" t="str">
            <v>нд</v>
          </cell>
          <cell r="CF426" t="str">
            <v>нд</v>
          </cell>
          <cell r="CH426" t="str">
            <v>нд</v>
          </cell>
          <cell r="CJ426" t="str">
            <v>нд</v>
          </cell>
          <cell r="CL426">
            <v>8.6666666666666679</v>
          </cell>
          <cell r="CM426">
            <v>8.6666666666666679</v>
          </cell>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J427" t="str">
            <v>нд</v>
          </cell>
          <cell r="BL427" t="str">
            <v>нд</v>
          </cell>
          <cell r="BN427" t="str">
            <v>нд</v>
          </cell>
          <cell r="BP427" t="str">
            <v>нд</v>
          </cell>
          <cell r="BR427">
            <v>15</v>
          </cell>
          <cell r="BS427">
            <v>15</v>
          </cell>
          <cell r="BX427">
            <v>15</v>
          </cell>
          <cell r="BY427">
            <v>15</v>
          </cell>
          <cell r="BZ427" t="str">
            <v>Объект не корректируется, введен в эксплуатацию в 2020 году</v>
          </cell>
          <cell r="CA427">
            <v>0</v>
          </cell>
          <cell r="CB427" t="str">
            <v>нд</v>
          </cell>
          <cell r="CD427" t="str">
            <v>нд</v>
          </cell>
          <cell r="CF427" t="str">
            <v>нд</v>
          </cell>
          <cell r="CH427" t="str">
            <v>нд</v>
          </cell>
          <cell r="CJ427" t="str">
            <v>нд</v>
          </cell>
          <cell r="CL427">
            <v>12.5</v>
          </cell>
          <cell r="CM427">
            <v>12.5</v>
          </cell>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J428" t="str">
            <v>нд</v>
          </cell>
          <cell r="BL428" t="str">
            <v>нд</v>
          </cell>
          <cell r="BN428" t="str">
            <v>нд</v>
          </cell>
          <cell r="BP428" t="str">
            <v>нд</v>
          </cell>
          <cell r="BR428">
            <v>5.6000000000000005</v>
          </cell>
          <cell r="BS428">
            <v>5.6</v>
          </cell>
          <cell r="BX428">
            <v>5.6000000000000005</v>
          </cell>
          <cell r="BY428">
            <v>5.6</v>
          </cell>
          <cell r="BZ428" t="str">
            <v>Объект не корректируется, введен в эксплуатацию в 2020 году</v>
          </cell>
          <cell r="CA428">
            <v>0</v>
          </cell>
          <cell r="CB428" t="str">
            <v>нд</v>
          </cell>
          <cell r="CD428" t="str">
            <v>нд</v>
          </cell>
          <cell r="CF428" t="str">
            <v>нд</v>
          </cell>
          <cell r="CH428" t="str">
            <v>нд</v>
          </cell>
          <cell r="CJ428" t="str">
            <v>нд</v>
          </cell>
          <cell r="CL428">
            <v>4.666666666666667</v>
          </cell>
          <cell r="CM428">
            <v>4.6666666699999997</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J429" t="str">
            <v>нд</v>
          </cell>
          <cell r="BL429" t="str">
            <v>нд</v>
          </cell>
          <cell r="BN429" t="str">
            <v>нд</v>
          </cell>
          <cell r="BP429" t="str">
            <v>нд</v>
          </cell>
          <cell r="BR429">
            <v>10.4</v>
          </cell>
          <cell r="BS429">
            <v>10.4</v>
          </cell>
          <cell r="BX429">
            <v>10.4</v>
          </cell>
          <cell r="BY429">
            <v>10.4</v>
          </cell>
          <cell r="BZ429" t="str">
            <v>Объект не корректируется, введен в эксплуатацию в 2020 году</v>
          </cell>
          <cell r="CA429">
            <v>0</v>
          </cell>
          <cell r="CB429" t="str">
            <v>нд</v>
          </cell>
          <cell r="CD429" t="str">
            <v>нд</v>
          </cell>
          <cell r="CF429" t="str">
            <v>нд</v>
          </cell>
          <cell r="CH429" t="str">
            <v>нд</v>
          </cell>
          <cell r="CJ429" t="str">
            <v>нд</v>
          </cell>
          <cell r="CL429">
            <v>8.6666666666666679</v>
          </cell>
          <cell r="CM429">
            <v>8.6666666666666679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J430" t="str">
            <v>нд</v>
          </cell>
          <cell r="BL430" t="str">
            <v>нд</v>
          </cell>
          <cell r="BN430" t="str">
            <v>нд</v>
          </cell>
          <cell r="BP430" t="str">
            <v>нд</v>
          </cell>
          <cell r="BR430">
            <v>19.400000000000002</v>
          </cell>
          <cell r="BS430">
            <v>19.399999999999999</v>
          </cell>
          <cell r="BX430">
            <v>19.400000000000002</v>
          </cell>
          <cell r="BY430">
            <v>19.399999999999999</v>
          </cell>
          <cell r="BZ430" t="str">
            <v>Объект не корректируется, введен в эксплуатацию в 2020 году</v>
          </cell>
          <cell r="CA430">
            <v>0</v>
          </cell>
          <cell r="CB430" t="str">
            <v>нд</v>
          </cell>
          <cell r="CD430" t="str">
            <v>нд</v>
          </cell>
          <cell r="CF430" t="str">
            <v>нд</v>
          </cell>
          <cell r="CH430" t="str">
            <v>нд</v>
          </cell>
          <cell r="CJ430" t="str">
            <v>нд</v>
          </cell>
          <cell r="CL430">
            <v>16.166666666666668</v>
          </cell>
          <cell r="CM430">
            <v>16.166666666666668</v>
          </cell>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J431" t="str">
            <v>нд</v>
          </cell>
          <cell r="BL431" t="str">
            <v>нд</v>
          </cell>
          <cell r="BN431" t="str">
            <v>нд</v>
          </cell>
          <cell r="BP431" t="str">
            <v>нд</v>
          </cell>
          <cell r="BR431">
            <v>14.91</v>
          </cell>
          <cell r="BS431">
            <v>14.91</v>
          </cell>
          <cell r="BX431">
            <v>14.91</v>
          </cell>
          <cell r="BY431">
            <v>14.91</v>
          </cell>
          <cell r="BZ431" t="str">
            <v>Объект не корректируется, введен в эксплуатацию в 2020 году</v>
          </cell>
          <cell r="CA431">
            <v>0</v>
          </cell>
          <cell r="CB431" t="str">
            <v>нд</v>
          </cell>
          <cell r="CD431" t="str">
            <v>нд</v>
          </cell>
          <cell r="CF431" t="str">
            <v>нд</v>
          </cell>
          <cell r="CH431" t="str">
            <v>нд</v>
          </cell>
          <cell r="CJ431" t="str">
            <v>нд</v>
          </cell>
          <cell r="CL431">
            <v>12.425000000000001</v>
          </cell>
          <cell r="CM431">
            <v>12.425000000000001</v>
          </cell>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J432" t="str">
            <v>нд</v>
          </cell>
          <cell r="BL432" t="str">
            <v>нд</v>
          </cell>
          <cell r="BN432" t="str">
            <v>нд</v>
          </cell>
          <cell r="BP432" t="str">
            <v>нд</v>
          </cell>
          <cell r="BR432">
            <v>44.1</v>
          </cell>
          <cell r="BS432">
            <v>44.1</v>
          </cell>
          <cell r="BX432">
            <v>44.1</v>
          </cell>
          <cell r="BY432">
            <v>44.1</v>
          </cell>
          <cell r="BZ432" t="str">
            <v>Объект не корректируется, введен в эксплуатацию в 2020 году</v>
          </cell>
          <cell r="CA432">
            <v>0</v>
          </cell>
          <cell r="CB432" t="str">
            <v>нд</v>
          </cell>
          <cell r="CD432" t="str">
            <v>нд</v>
          </cell>
          <cell r="CF432" t="str">
            <v>нд</v>
          </cell>
          <cell r="CH432" t="str">
            <v>нд</v>
          </cell>
          <cell r="CJ432" t="str">
            <v>нд</v>
          </cell>
          <cell r="CL432">
            <v>36.75</v>
          </cell>
          <cell r="CM432">
            <v>36.75</v>
          </cell>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J433" t="str">
            <v>нд</v>
          </cell>
          <cell r="BL433" t="str">
            <v>нд</v>
          </cell>
          <cell r="BN433" t="str">
            <v>нд</v>
          </cell>
          <cell r="BP433" t="str">
            <v>нд</v>
          </cell>
          <cell r="BR433">
            <v>9.4</v>
          </cell>
          <cell r="BS433">
            <v>9.4</v>
          </cell>
          <cell r="BX433">
            <v>9.4</v>
          </cell>
          <cell r="BY433">
            <v>9.4</v>
          </cell>
          <cell r="BZ433" t="str">
            <v>Объект не корректируется, введен в эксплуатацию в 2020 году</v>
          </cell>
          <cell r="CA433">
            <v>0</v>
          </cell>
          <cell r="CB433" t="str">
            <v>нд</v>
          </cell>
          <cell r="CD433" t="str">
            <v>нд</v>
          </cell>
          <cell r="CF433" t="str">
            <v>нд</v>
          </cell>
          <cell r="CH433" t="str">
            <v>нд</v>
          </cell>
          <cell r="CJ433" t="str">
            <v>нд</v>
          </cell>
          <cell r="CL433">
            <v>7.8333333333333339</v>
          </cell>
          <cell r="CM433">
            <v>7.8333333333333339</v>
          </cell>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J434" t="str">
            <v>нд</v>
          </cell>
          <cell r="BL434" t="str">
            <v>нд</v>
          </cell>
          <cell r="BN434" t="str">
            <v>нд</v>
          </cell>
          <cell r="BP434" t="str">
            <v>нд</v>
          </cell>
          <cell r="BR434">
            <v>39.28</v>
          </cell>
          <cell r="BS434">
            <v>39.28</v>
          </cell>
          <cell r="BX434">
            <v>39.28</v>
          </cell>
          <cell r="BY434">
            <v>39.28</v>
          </cell>
          <cell r="BZ434" t="str">
            <v>Объект не корректируется, введен в эксплуатацию в 2020 году</v>
          </cell>
          <cell r="CA434">
            <v>0</v>
          </cell>
          <cell r="CB434" t="str">
            <v>нд</v>
          </cell>
          <cell r="CD434" t="str">
            <v>нд</v>
          </cell>
          <cell r="CF434" t="str">
            <v>нд</v>
          </cell>
          <cell r="CH434" t="str">
            <v>нд</v>
          </cell>
          <cell r="CJ434" t="str">
            <v>нд</v>
          </cell>
          <cell r="CL434">
            <v>32.733333333333334</v>
          </cell>
          <cell r="CM434">
            <v>32.733333333333334</v>
          </cell>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J435" t="str">
            <v>нд</v>
          </cell>
          <cell r="BL435" t="str">
            <v>нд</v>
          </cell>
          <cell r="BN435" t="str">
            <v>нд</v>
          </cell>
          <cell r="BP435" t="str">
            <v>нд</v>
          </cell>
          <cell r="BR435">
            <v>14.835000000000001</v>
          </cell>
          <cell r="BS435">
            <v>14.835000000000001</v>
          </cell>
          <cell r="BX435">
            <v>14.835000000000001</v>
          </cell>
          <cell r="BY435">
            <v>14.835000000000001</v>
          </cell>
          <cell r="BZ435" t="str">
            <v>Объект не корректируется, введен в эксплуатацию в 2020 году</v>
          </cell>
          <cell r="CA435">
            <v>0</v>
          </cell>
          <cell r="CB435" t="str">
            <v>нд</v>
          </cell>
          <cell r="CD435" t="str">
            <v>нд</v>
          </cell>
          <cell r="CF435" t="str">
            <v>нд</v>
          </cell>
          <cell r="CH435" t="str">
            <v>нд</v>
          </cell>
          <cell r="CJ435" t="str">
            <v>нд</v>
          </cell>
          <cell r="CL435">
            <v>12.362500000000001</v>
          </cell>
          <cell r="CM435">
            <v>12.362500000000001</v>
          </cell>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J436" t="str">
            <v>нд</v>
          </cell>
          <cell r="BL436" t="str">
            <v>нд</v>
          </cell>
          <cell r="BN436" t="str">
            <v>нд</v>
          </cell>
          <cell r="BP436" t="str">
            <v>нд</v>
          </cell>
          <cell r="BR436">
            <v>22.501999999999999</v>
          </cell>
          <cell r="BS436">
            <v>22.501999999999999</v>
          </cell>
          <cell r="BX436">
            <v>22.501999999999999</v>
          </cell>
          <cell r="BY436">
            <v>22.501999999999999</v>
          </cell>
          <cell r="BZ436" t="str">
            <v>Объект не корректируется, введен в эксплуатацию в 2020 году</v>
          </cell>
          <cell r="CA436">
            <v>0</v>
          </cell>
          <cell r="CB436" t="str">
            <v>нд</v>
          </cell>
          <cell r="CD436" t="str">
            <v>нд</v>
          </cell>
          <cell r="CF436" t="str">
            <v>нд</v>
          </cell>
          <cell r="CH436" t="str">
            <v>нд</v>
          </cell>
          <cell r="CJ436" t="str">
            <v>нд</v>
          </cell>
          <cell r="CL436">
            <v>18.751666666666665</v>
          </cell>
          <cell r="CM436">
            <v>18.751666666666665</v>
          </cell>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J437" t="str">
            <v>нд</v>
          </cell>
          <cell r="BL437" t="str">
            <v>нд</v>
          </cell>
          <cell r="BN437" t="str">
            <v>нд</v>
          </cell>
          <cell r="BP437" t="str">
            <v>нд</v>
          </cell>
          <cell r="BR437">
            <v>25.238</v>
          </cell>
          <cell r="BS437">
            <v>25.238</v>
          </cell>
          <cell r="BX437">
            <v>25.238</v>
          </cell>
          <cell r="BY437">
            <v>25.238</v>
          </cell>
          <cell r="BZ437" t="str">
            <v>Объект не корректируется, введен в эксплуатацию в 2020 году</v>
          </cell>
          <cell r="CA437">
            <v>0</v>
          </cell>
          <cell r="CB437" t="str">
            <v>нд</v>
          </cell>
          <cell r="CD437" t="str">
            <v>нд</v>
          </cell>
          <cell r="CF437" t="str">
            <v>нд</v>
          </cell>
          <cell r="CH437" t="str">
            <v>нд</v>
          </cell>
          <cell r="CJ437" t="str">
            <v>нд</v>
          </cell>
          <cell r="CL437">
            <v>21.031666666666666</v>
          </cell>
          <cell r="CM437">
            <v>21.031666666666666</v>
          </cell>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J438" t="str">
            <v>нд</v>
          </cell>
          <cell r="BL438" t="str">
            <v>нд</v>
          </cell>
          <cell r="BN438" t="str">
            <v>нд</v>
          </cell>
          <cell r="BP438" t="str">
            <v>нд</v>
          </cell>
          <cell r="BR438">
            <v>20.8</v>
          </cell>
          <cell r="BS438">
            <v>20.8</v>
          </cell>
          <cell r="BX438">
            <v>20.8</v>
          </cell>
          <cell r="BY438">
            <v>20.8</v>
          </cell>
          <cell r="BZ438" t="str">
            <v>Объект не корректируется, введен в эксплуатацию в 2020 году</v>
          </cell>
          <cell r="CA438">
            <v>0</v>
          </cell>
          <cell r="CB438" t="str">
            <v>нд</v>
          </cell>
          <cell r="CD438" t="str">
            <v>нд</v>
          </cell>
          <cell r="CF438" t="str">
            <v>нд</v>
          </cell>
          <cell r="CH438" t="str">
            <v>нд</v>
          </cell>
          <cell r="CJ438" t="str">
            <v>нд</v>
          </cell>
          <cell r="CL438">
            <v>17.333333333333336</v>
          </cell>
          <cell r="CM438">
            <v>17.333333333333336</v>
          </cell>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J439" t="str">
            <v>нд</v>
          </cell>
          <cell r="BL439" t="str">
            <v>нд</v>
          </cell>
          <cell r="BN439" t="str">
            <v>нд</v>
          </cell>
          <cell r="BP439" t="str">
            <v>нд</v>
          </cell>
          <cell r="BR439">
            <v>6.2</v>
          </cell>
          <cell r="BS439">
            <v>6.2</v>
          </cell>
          <cell r="BX439">
            <v>6.2</v>
          </cell>
          <cell r="BY439">
            <v>6.2</v>
          </cell>
          <cell r="BZ439" t="str">
            <v>Объект не корректируется, введен в эксплуатацию в 2020 году</v>
          </cell>
          <cell r="CA439">
            <v>0</v>
          </cell>
          <cell r="CB439" t="str">
            <v>нд</v>
          </cell>
          <cell r="CD439" t="str">
            <v>нд</v>
          </cell>
          <cell r="CF439" t="str">
            <v>нд</v>
          </cell>
          <cell r="CH439" t="str">
            <v>нд</v>
          </cell>
          <cell r="CJ439" t="str">
            <v>нд</v>
          </cell>
          <cell r="CL439">
            <v>5.166666666666667</v>
          </cell>
          <cell r="CM439">
            <v>5.1666666699999997</v>
          </cell>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J440" t="str">
            <v>нд</v>
          </cell>
          <cell r="BL440" t="str">
            <v>нд</v>
          </cell>
          <cell r="BN440" t="str">
            <v>нд</v>
          </cell>
          <cell r="BP440" t="str">
            <v>нд</v>
          </cell>
          <cell r="BR440">
            <v>5.1390000000000002</v>
          </cell>
          <cell r="BS440">
            <v>5.1389999999999993</v>
          </cell>
          <cell r="BX440">
            <v>5.1390000000000002</v>
          </cell>
          <cell r="BY440">
            <v>5.1389999999999993</v>
          </cell>
          <cell r="BZ440" t="str">
            <v>Объект не корректируется, введен в эксплуатацию в 2020 году</v>
          </cell>
          <cell r="CA440">
            <v>0</v>
          </cell>
          <cell r="CB440" t="str">
            <v>нд</v>
          </cell>
          <cell r="CD440" t="str">
            <v>нд</v>
          </cell>
          <cell r="CF440" t="str">
            <v>нд</v>
          </cell>
          <cell r="CH440" t="str">
            <v>нд</v>
          </cell>
          <cell r="CJ440" t="str">
            <v>нд</v>
          </cell>
          <cell r="CL440">
            <v>4.2825000000000006</v>
          </cell>
          <cell r="CM440">
            <v>4.2824999999999998</v>
          </cell>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J441" t="str">
            <v>нд</v>
          </cell>
          <cell r="BL441" t="str">
            <v>нд</v>
          </cell>
          <cell r="BN441" t="str">
            <v>нд</v>
          </cell>
          <cell r="BP441" t="str">
            <v>нд</v>
          </cell>
          <cell r="BR441">
            <v>7.1999999999999993</v>
          </cell>
          <cell r="BS441">
            <v>7.1999999999999993</v>
          </cell>
          <cell r="BX441">
            <v>7.1999999999999993</v>
          </cell>
          <cell r="BY441">
            <v>7.1999999999999993</v>
          </cell>
          <cell r="BZ441" t="str">
            <v>Объект не корректируется, введен в эксплуатацию в 2020 году</v>
          </cell>
          <cell r="CA441">
            <v>0</v>
          </cell>
          <cell r="CB441" t="str">
            <v>нд</v>
          </cell>
          <cell r="CD441" t="str">
            <v>нд</v>
          </cell>
          <cell r="CF441" t="str">
            <v>нд</v>
          </cell>
          <cell r="CH441" t="str">
            <v>нд</v>
          </cell>
          <cell r="CJ441" t="str">
            <v>нд</v>
          </cell>
          <cell r="CL441">
            <v>6</v>
          </cell>
          <cell r="CM441">
            <v>6</v>
          </cell>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J442" t="str">
            <v>нд</v>
          </cell>
          <cell r="BL442" t="str">
            <v>нд</v>
          </cell>
          <cell r="BN442" t="str">
            <v>нд</v>
          </cell>
          <cell r="BP442" t="str">
            <v>нд</v>
          </cell>
          <cell r="BR442">
            <v>2.7000000000000006</v>
          </cell>
          <cell r="BS442">
            <v>2.6999999999999997</v>
          </cell>
          <cell r="BX442">
            <v>2.7000000000000006</v>
          </cell>
          <cell r="BY442">
            <v>2.6999999999999997</v>
          </cell>
          <cell r="BZ442" t="str">
            <v>Объект не корректируется, введен в эксплуатацию в 2020 году</v>
          </cell>
          <cell r="CA442">
            <v>0</v>
          </cell>
          <cell r="CB442" t="str">
            <v>нд</v>
          </cell>
          <cell r="CD442" t="str">
            <v>нд</v>
          </cell>
          <cell r="CF442" t="str">
            <v>нд</v>
          </cell>
          <cell r="CH442" t="str">
            <v>нд</v>
          </cell>
          <cell r="CJ442" t="str">
            <v>нд</v>
          </cell>
          <cell r="CL442">
            <v>2.2500000000000004</v>
          </cell>
          <cell r="CM442">
            <v>2.25</v>
          </cell>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J443" t="str">
            <v>нд</v>
          </cell>
          <cell r="BL443" t="str">
            <v>нд</v>
          </cell>
          <cell r="BN443" t="str">
            <v>нд</v>
          </cell>
          <cell r="BP443" t="str">
            <v>нд</v>
          </cell>
          <cell r="BR443">
            <v>4.875</v>
          </cell>
          <cell r="BS443">
            <v>4.5999999959999993</v>
          </cell>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D443" t="str">
            <v>нд</v>
          </cell>
          <cell r="CF443" t="str">
            <v>нд</v>
          </cell>
          <cell r="CH443" t="str">
            <v>нд</v>
          </cell>
          <cell r="CJ443" t="str">
            <v>нд</v>
          </cell>
          <cell r="CL443">
            <v>4.0625</v>
          </cell>
          <cell r="CM443">
            <v>3.8333333299999999</v>
          </cell>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J444" t="str">
            <v>нд</v>
          </cell>
          <cell r="BL444" t="str">
            <v>нд</v>
          </cell>
          <cell r="BN444" t="str">
            <v>нд</v>
          </cell>
          <cell r="BP444" t="str">
            <v>нд</v>
          </cell>
          <cell r="BR444">
            <v>3.9</v>
          </cell>
          <cell r="BS444">
            <v>3.9</v>
          </cell>
          <cell r="BX444">
            <v>3.9</v>
          </cell>
          <cell r="BY444">
            <v>3.9</v>
          </cell>
          <cell r="BZ444" t="str">
            <v>Объект не корректируется, введен в эксплуатацию в 2020 году</v>
          </cell>
          <cell r="CA444">
            <v>0</v>
          </cell>
          <cell r="CB444" t="str">
            <v>нд</v>
          </cell>
          <cell r="CD444" t="str">
            <v>нд</v>
          </cell>
          <cell r="CF444" t="str">
            <v>нд</v>
          </cell>
          <cell r="CH444" t="str">
            <v>нд</v>
          </cell>
          <cell r="CJ444" t="str">
            <v>нд</v>
          </cell>
          <cell r="CL444">
            <v>3.25</v>
          </cell>
          <cell r="CM444">
            <v>3.25</v>
          </cell>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J445" t="str">
            <v>нд</v>
          </cell>
          <cell r="BL445" t="str">
            <v>нд</v>
          </cell>
          <cell r="BN445" t="str">
            <v>нд</v>
          </cell>
          <cell r="BP445" t="str">
            <v>нд</v>
          </cell>
          <cell r="BT445">
            <v>264</v>
          </cell>
          <cell r="BU445">
            <v>264</v>
          </cell>
          <cell r="BX445">
            <v>264</v>
          </cell>
          <cell r="BY445">
            <v>264</v>
          </cell>
          <cell r="BZ445" t="str">
            <v>График финансирования не корректируется</v>
          </cell>
          <cell r="CA445">
            <v>0</v>
          </cell>
          <cell r="CB445" t="str">
            <v>нд</v>
          </cell>
          <cell r="CD445" t="str">
            <v>нд</v>
          </cell>
          <cell r="CF445" t="str">
            <v>нд</v>
          </cell>
          <cell r="CH445" t="str">
            <v>нд</v>
          </cell>
          <cell r="CJ445" t="str">
            <v>нд</v>
          </cell>
          <cell r="CL445">
            <v>220</v>
          </cell>
          <cell r="CO445">
            <v>220</v>
          </cell>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J446" t="str">
            <v>нд</v>
          </cell>
          <cell r="BL446" t="str">
            <v>нд</v>
          </cell>
          <cell r="BN446" t="str">
            <v>нд</v>
          </cell>
          <cell r="BP446" t="str">
            <v>нд</v>
          </cell>
          <cell r="BR446">
            <v>12.942476000000001</v>
          </cell>
          <cell r="BS446">
            <v>12.942475999999999</v>
          </cell>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D446" t="str">
            <v>нд</v>
          </cell>
          <cell r="CF446" t="str">
            <v>нд</v>
          </cell>
          <cell r="CH446" t="str">
            <v>нд</v>
          </cell>
          <cell r="CJ446" t="str">
            <v>нд</v>
          </cell>
          <cell r="CL446">
            <v>10.785396666666667</v>
          </cell>
          <cell r="CO446">
            <v>10.785396666666667</v>
          </cell>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J447" t="str">
            <v>нд</v>
          </cell>
          <cell r="BL447" t="str">
            <v>нд</v>
          </cell>
          <cell r="BN447" t="str">
            <v>нд</v>
          </cell>
          <cell r="BP447" t="str">
            <v>нд</v>
          </cell>
          <cell r="BR447" t="str">
            <v>нд</v>
          </cell>
          <cell r="BT447" t="str">
            <v>нд</v>
          </cell>
          <cell r="BU447">
            <v>35.146403243999998</v>
          </cell>
          <cell r="BV447" t="str">
            <v>нд</v>
          </cell>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D447" t="str">
            <v>нд</v>
          </cell>
          <cell r="CF447" t="str">
            <v>нд</v>
          </cell>
          <cell r="CH447" t="str">
            <v>нд</v>
          </cell>
          <cell r="CJ447" t="str">
            <v>нд</v>
          </cell>
          <cell r="CL447" t="str">
            <v>нд</v>
          </cell>
          <cell r="CM447">
            <v>29.288669370000001</v>
          </cell>
          <cell r="CN447" t="str">
            <v>нд</v>
          </cell>
          <cell r="CP447" t="str">
            <v>нд</v>
          </cell>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J448" t="str">
            <v>нд</v>
          </cell>
          <cell r="BL448" t="str">
            <v>нд</v>
          </cell>
          <cell r="BN448" t="str">
            <v>нд</v>
          </cell>
          <cell r="BP448" t="str">
            <v>нд</v>
          </cell>
          <cell r="BR448" t="str">
            <v>нд</v>
          </cell>
          <cell r="BT448" t="str">
            <v>нд</v>
          </cell>
          <cell r="BU448">
            <v>64.090216666666706</v>
          </cell>
          <cell r="BV448" t="str">
            <v>нд</v>
          </cell>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D448" t="str">
            <v>нд</v>
          </cell>
          <cell r="CF448" t="str">
            <v>нд</v>
          </cell>
          <cell r="CH448" t="str">
            <v>нд</v>
          </cell>
          <cell r="CJ448" t="str">
            <v>нд</v>
          </cell>
          <cell r="CL448" t="str">
            <v>нд</v>
          </cell>
          <cell r="CN448" t="str">
            <v>нд</v>
          </cell>
          <cell r="CO448">
            <v>53.408513888888926</v>
          </cell>
          <cell r="CP448" t="str">
            <v>нд</v>
          </cell>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J449" t="str">
            <v>нд</v>
          </cell>
          <cell r="BL449" t="str">
            <v>нд</v>
          </cell>
          <cell r="BN449" t="str">
            <v>нд</v>
          </cell>
          <cell r="BP449" t="str">
            <v>нд</v>
          </cell>
          <cell r="BR449" t="str">
            <v>нд</v>
          </cell>
          <cell r="BT449" t="str">
            <v>нд</v>
          </cell>
          <cell r="BU449">
            <v>17.69116</v>
          </cell>
          <cell r="BV449" t="str">
            <v>нд</v>
          </cell>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D449" t="str">
            <v>нд</v>
          </cell>
          <cell r="CF449" t="str">
            <v>нд</v>
          </cell>
          <cell r="CH449" t="str">
            <v>нд</v>
          </cell>
          <cell r="CJ449" t="str">
            <v>нд</v>
          </cell>
          <cell r="CL449" t="str">
            <v>нд</v>
          </cell>
          <cell r="CN449" t="str">
            <v>нд</v>
          </cell>
          <cell r="CO449">
            <v>14.742633333333334</v>
          </cell>
          <cell r="CP449" t="str">
            <v>нд</v>
          </cell>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J450" t="str">
            <v>нд</v>
          </cell>
          <cell r="BL450" t="str">
            <v>нд</v>
          </cell>
          <cell r="BN450" t="str">
            <v>нд</v>
          </cell>
          <cell r="BP450" t="str">
            <v>нд</v>
          </cell>
          <cell r="BR450" t="str">
            <v>нд</v>
          </cell>
          <cell r="BT450" t="str">
            <v>нд</v>
          </cell>
          <cell r="BU450">
            <v>19.560210000000001</v>
          </cell>
          <cell r="BV450" t="str">
            <v>нд</v>
          </cell>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D450" t="str">
            <v>нд</v>
          </cell>
          <cell r="CF450" t="str">
            <v>нд</v>
          </cell>
          <cell r="CH450" t="str">
            <v>нд</v>
          </cell>
          <cell r="CJ450" t="str">
            <v>нд</v>
          </cell>
          <cell r="CL450" t="str">
            <v>нд</v>
          </cell>
          <cell r="CN450" t="str">
            <v>нд</v>
          </cell>
          <cell r="CO450">
            <v>16.300175000000003</v>
          </cell>
          <cell r="CP450" t="str">
            <v>нд</v>
          </cell>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J451" t="str">
            <v>нд</v>
          </cell>
          <cell r="BL451" t="str">
            <v>нд</v>
          </cell>
          <cell r="BN451" t="str">
            <v>нд</v>
          </cell>
          <cell r="BP451" t="str">
            <v>нд</v>
          </cell>
          <cell r="BR451" t="str">
            <v>нд</v>
          </cell>
          <cell r="BT451" t="str">
            <v>нд</v>
          </cell>
          <cell r="BU451">
            <v>11.156746337617919</v>
          </cell>
          <cell r="BV451" t="str">
            <v>нд</v>
          </cell>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D451" t="str">
            <v>нд</v>
          </cell>
          <cell r="CF451" t="str">
            <v>нд</v>
          </cell>
          <cell r="CH451" t="str">
            <v>нд</v>
          </cell>
          <cell r="CJ451" t="str">
            <v>нд</v>
          </cell>
          <cell r="CL451" t="str">
            <v>нд</v>
          </cell>
          <cell r="CN451" t="str">
            <v>нд</v>
          </cell>
          <cell r="CO451">
            <v>9.2972886146815998</v>
          </cell>
          <cell r="CP451" t="str">
            <v>нд</v>
          </cell>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J452" t="str">
            <v>нд</v>
          </cell>
          <cell r="BL452" t="str">
            <v>нд</v>
          </cell>
          <cell r="BN452" t="str">
            <v>нд</v>
          </cell>
          <cell r="BP452" t="str">
            <v>нд</v>
          </cell>
          <cell r="BR452" t="str">
            <v>нд</v>
          </cell>
          <cell r="BT452" t="str">
            <v>нд</v>
          </cell>
          <cell r="BU452">
            <v>3.7821539999999998</v>
          </cell>
          <cell r="BV452" t="str">
            <v>нд</v>
          </cell>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D452" t="str">
            <v>нд</v>
          </cell>
          <cell r="CF452" t="str">
            <v>нд</v>
          </cell>
          <cell r="CH452" t="str">
            <v>нд</v>
          </cell>
          <cell r="CJ452" t="str">
            <v>нд</v>
          </cell>
          <cell r="CL452" t="str">
            <v>нд</v>
          </cell>
          <cell r="CN452" t="str">
            <v>нд</v>
          </cell>
          <cell r="CO452">
            <v>3.1517949999999999</v>
          </cell>
          <cell r="CP452" t="str">
            <v>нд</v>
          </cell>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J453" t="str">
            <v>нд</v>
          </cell>
          <cell r="BL453" t="str">
            <v>нд</v>
          </cell>
          <cell r="BN453" t="str">
            <v>нд</v>
          </cell>
          <cell r="BP453" t="str">
            <v>нд</v>
          </cell>
          <cell r="BR453" t="str">
            <v>нд</v>
          </cell>
          <cell r="BT453" t="str">
            <v>нд</v>
          </cell>
          <cell r="BU453">
            <v>0.91769199999999995</v>
          </cell>
          <cell r="BV453" t="str">
            <v>нд</v>
          </cell>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D453" t="str">
            <v>нд</v>
          </cell>
          <cell r="CF453" t="str">
            <v>нд</v>
          </cell>
          <cell r="CH453" t="str">
            <v>нд</v>
          </cell>
          <cell r="CJ453" t="str">
            <v>нд</v>
          </cell>
          <cell r="CL453" t="str">
            <v>нд</v>
          </cell>
          <cell r="CN453" t="str">
            <v>нд</v>
          </cell>
          <cell r="CO453">
            <v>0.76474333333333333</v>
          </cell>
          <cell r="CP453" t="str">
            <v>нд</v>
          </cell>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J454" t="str">
            <v>нд</v>
          </cell>
          <cell r="BL454" t="str">
            <v>нд</v>
          </cell>
          <cell r="BN454" t="str">
            <v>нд</v>
          </cell>
          <cell r="BP454" t="str">
            <v>нд</v>
          </cell>
          <cell r="BR454" t="str">
            <v>нд</v>
          </cell>
          <cell r="BT454" t="str">
            <v>нд</v>
          </cell>
          <cell r="BU454">
            <v>0.24923099999999998</v>
          </cell>
          <cell r="BV454" t="str">
            <v>нд</v>
          </cell>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D454" t="str">
            <v>нд</v>
          </cell>
          <cell r="CF454" t="str">
            <v>нд</v>
          </cell>
          <cell r="CH454" t="str">
            <v>нд</v>
          </cell>
          <cell r="CJ454" t="str">
            <v>нд</v>
          </cell>
          <cell r="CL454" t="str">
            <v>нд</v>
          </cell>
          <cell r="CN454" t="str">
            <v>нд</v>
          </cell>
          <cell r="CO454">
            <v>0.2076925</v>
          </cell>
          <cell r="CP454" t="str">
            <v>нд</v>
          </cell>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J455" t="str">
            <v>нд</v>
          </cell>
          <cell r="BL455" t="str">
            <v>нд</v>
          </cell>
          <cell r="BN455" t="str">
            <v>нд</v>
          </cell>
          <cell r="BP455" t="str">
            <v>нд</v>
          </cell>
          <cell r="BR455" t="str">
            <v>нд</v>
          </cell>
          <cell r="BT455" t="str">
            <v>нд</v>
          </cell>
          <cell r="BU455">
            <v>1.282923</v>
          </cell>
          <cell r="BV455" t="str">
            <v>нд</v>
          </cell>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D455" t="str">
            <v>нд</v>
          </cell>
          <cell r="CF455" t="str">
            <v>нд</v>
          </cell>
          <cell r="CH455" t="str">
            <v>нд</v>
          </cell>
          <cell r="CJ455" t="str">
            <v>нд</v>
          </cell>
          <cell r="CL455" t="str">
            <v>нд</v>
          </cell>
          <cell r="CN455" t="str">
            <v>нд</v>
          </cell>
          <cell r="CO455">
            <v>1.0691025000000001</v>
          </cell>
          <cell r="CP455" t="str">
            <v>нд</v>
          </cell>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J456">
            <v>0</v>
          </cell>
          <cell r="BL456">
            <v>0</v>
          </cell>
          <cell r="BN456">
            <v>12.777300071999999</v>
          </cell>
          <cell r="BO456">
            <v>12.7773</v>
          </cell>
          <cell r="BP456">
            <v>0</v>
          </cell>
          <cell r="BX456">
            <v>12.7773</v>
          </cell>
          <cell r="BY456">
            <v>12.7773</v>
          </cell>
          <cell r="BZ456" t="str">
            <v>Объект не корректируется, введен в эксплуатацию в 2017 году</v>
          </cell>
          <cell r="CA456">
            <v>0</v>
          </cell>
          <cell r="CB456">
            <v>0</v>
          </cell>
          <cell r="CD456">
            <v>0</v>
          </cell>
          <cell r="CF456">
            <v>12.203389830508476</v>
          </cell>
          <cell r="CG456">
            <v>10.828220399999999</v>
          </cell>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J457">
            <v>0</v>
          </cell>
          <cell r="BL457">
            <v>0</v>
          </cell>
          <cell r="BN457">
            <v>13.347300016</v>
          </cell>
          <cell r="BO457">
            <v>13.347300000000001</v>
          </cell>
          <cell r="BP457">
            <v>0</v>
          </cell>
          <cell r="BX457">
            <v>13.347300000000001</v>
          </cell>
          <cell r="BY457">
            <v>13.347300000000001</v>
          </cell>
          <cell r="BZ457" t="str">
            <v>Объект не корректируется, введен в эксплуатацию в 2017 году</v>
          </cell>
          <cell r="CA457">
            <v>0</v>
          </cell>
          <cell r="CB457">
            <v>0</v>
          </cell>
          <cell r="CD457">
            <v>0</v>
          </cell>
          <cell r="CF457">
            <v>12.084745762711901</v>
          </cell>
          <cell r="CG457">
            <v>11.3112712</v>
          </cell>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J458">
            <v>0</v>
          </cell>
          <cell r="BL458">
            <v>0</v>
          </cell>
          <cell r="BN458">
            <v>3.6321000029999997</v>
          </cell>
          <cell r="BO458">
            <v>3.6320999999999999</v>
          </cell>
          <cell r="BP458">
            <v>0</v>
          </cell>
          <cell r="BX458">
            <v>3.6320999999999999</v>
          </cell>
          <cell r="BY458">
            <v>3.6320999999999999</v>
          </cell>
          <cell r="BZ458" t="str">
            <v>Объект не корректируется, введен в эксплуатацию в 2017 году</v>
          </cell>
          <cell r="CA458">
            <v>0</v>
          </cell>
          <cell r="CB458">
            <v>0</v>
          </cell>
          <cell r="CD458">
            <v>0</v>
          </cell>
          <cell r="CF458">
            <v>3.21186440677966</v>
          </cell>
          <cell r="CG458">
            <v>3.0780508499999999</v>
          </cell>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J459">
            <v>0</v>
          </cell>
          <cell r="BL459">
            <v>0</v>
          </cell>
          <cell r="BN459">
            <v>7.2178999919999995</v>
          </cell>
          <cell r="BO459">
            <v>7.2179000000000002</v>
          </cell>
          <cell r="BP459">
            <v>0</v>
          </cell>
          <cell r="BX459">
            <v>7.2179000000000002</v>
          </cell>
          <cell r="BY459">
            <v>7.2179000000000002</v>
          </cell>
          <cell r="BZ459" t="str">
            <v>Объект не корректируется, введен в эксплуатацию в 2017 году</v>
          </cell>
          <cell r="CA459">
            <v>0</v>
          </cell>
          <cell r="CB459">
            <v>0</v>
          </cell>
          <cell r="CD459">
            <v>0</v>
          </cell>
          <cell r="CF459">
            <v>6.2711864406779698</v>
          </cell>
          <cell r="CG459">
            <v>6.1168643999999999</v>
          </cell>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J460">
            <v>0</v>
          </cell>
          <cell r="BL460">
            <v>0</v>
          </cell>
          <cell r="BN460">
            <v>22.37584</v>
          </cell>
          <cell r="BO460">
            <v>22.37584</v>
          </cell>
          <cell r="BP460">
            <v>0</v>
          </cell>
          <cell r="BX460">
            <v>22.37584</v>
          </cell>
          <cell r="BY460">
            <v>22.37584</v>
          </cell>
          <cell r="BZ460" t="str">
            <v>Объект не корректируется, введен в эксплуатацию в 2018 году</v>
          </cell>
          <cell r="CA460">
            <v>0</v>
          </cell>
          <cell r="CB460">
            <v>0</v>
          </cell>
          <cell r="CD460">
            <v>0</v>
          </cell>
          <cell r="CF460">
            <v>20.488516949152501</v>
          </cell>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J461">
            <v>0</v>
          </cell>
          <cell r="BL461">
            <v>0</v>
          </cell>
          <cell r="BN461">
            <v>17.498720001399999</v>
          </cell>
          <cell r="BO461">
            <v>17.498719999999999</v>
          </cell>
          <cell r="BP461">
            <v>0</v>
          </cell>
          <cell r="BX461">
            <v>17.498719999999999</v>
          </cell>
          <cell r="BY461">
            <v>17.498719999999999</v>
          </cell>
          <cell r="BZ461" t="str">
            <v>Объект не корректируется, введен в эксплуатацию в 2017 году</v>
          </cell>
          <cell r="CA461">
            <v>0</v>
          </cell>
          <cell r="CB461">
            <v>0</v>
          </cell>
          <cell r="CD461">
            <v>0</v>
          </cell>
          <cell r="CF461">
            <v>15.8062146892655</v>
          </cell>
          <cell r="CG461">
            <v>14.829423729999998</v>
          </cell>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J462">
            <v>0</v>
          </cell>
          <cell r="BL462">
            <v>0</v>
          </cell>
          <cell r="BN462">
            <v>18.570319999999999</v>
          </cell>
          <cell r="BO462">
            <v>18.570319999999999</v>
          </cell>
          <cell r="BP462">
            <v>0</v>
          </cell>
          <cell r="BX462">
            <v>18.570319999999999</v>
          </cell>
          <cell r="BY462">
            <v>18.570319999999999</v>
          </cell>
          <cell r="BZ462" t="str">
            <v>Объект не корректируется, введен в эксплуатацию в 2018 году</v>
          </cell>
          <cell r="CA462">
            <v>0</v>
          </cell>
          <cell r="CB462">
            <v>0</v>
          </cell>
          <cell r="CD462">
            <v>0</v>
          </cell>
          <cell r="CF462">
            <v>16.926553672316398</v>
          </cell>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J463">
            <v>0</v>
          </cell>
          <cell r="BL463">
            <v>0</v>
          </cell>
          <cell r="BN463">
            <v>9.3219999999999992</v>
          </cell>
          <cell r="BO463">
            <v>9.3219999999999992</v>
          </cell>
          <cell r="BP463">
            <v>0</v>
          </cell>
          <cell r="BX463">
            <v>9.3219999999999992</v>
          </cell>
          <cell r="BY463">
            <v>9.3219999999999992</v>
          </cell>
          <cell r="BZ463" t="str">
            <v>Объект не корректируется, введен в эксплуатацию в 2017 году</v>
          </cell>
          <cell r="CA463">
            <v>0</v>
          </cell>
          <cell r="CB463">
            <v>0</v>
          </cell>
          <cell r="CD463">
            <v>0</v>
          </cell>
          <cell r="CF463">
            <v>7.8870056497175147</v>
          </cell>
          <cell r="CG463">
            <v>7.9</v>
          </cell>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J464">
            <v>0</v>
          </cell>
          <cell r="BL464">
            <v>0</v>
          </cell>
          <cell r="BN464">
            <v>17.009840000000001</v>
          </cell>
          <cell r="BO464">
            <v>17.009840000000001</v>
          </cell>
          <cell r="BP464">
            <v>0</v>
          </cell>
          <cell r="BX464">
            <v>17.009840000000001</v>
          </cell>
          <cell r="BY464">
            <v>17.009840000000001</v>
          </cell>
          <cell r="BZ464" t="str">
            <v>Объект не корректируется, введен в эксплуатацию в 2018 году</v>
          </cell>
          <cell r="CA464">
            <v>0</v>
          </cell>
          <cell r="CB464">
            <v>0</v>
          </cell>
          <cell r="CD464">
            <v>0</v>
          </cell>
          <cell r="CF464">
            <v>16.790960451977401</v>
          </cell>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J465">
            <v>0</v>
          </cell>
          <cell r="BL465">
            <v>0</v>
          </cell>
          <cell r="BN465">
            <v>6.6314000000000002</v>
          </cell>
          <cell r="BO465">
            <v>6.6314000000000002</v>
          </cell>
          <cell r="BP465">
            <v>0</v>
          </cell>
          <cell r="BX465">
            <v>6.6314000000000002</v>
          </cell>
          <cell r="BY465">
            <v>6.6314000000000002</v>
          </cell>
          <cell r="BZ465" t="str">
            <v>Объект не корректируется, введен в эксплуатацию в 2018 году</v>
          </cell>
          <cell r="CA465">
            <v>0</v>
          </cell>
          <cell r="CB465">
            <v>0</v>
          </cell>
          <cell r="CD465">
            <v>0</v>
          </cell>
          <cell r="CF465">
            <v>7.2316384180790996</v>
          </cell>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J466">
            <v>0</v>
          </cell>
          <cell r="BL466">
            <v>0</v>
          </cell>
          <cell r="BN466">
            <v>7.9722</v>
          </cell>
          <cell r="BO466">
            <v>7.9722</v>
          </cell>
          <cell r="BP466">
            <v>0</v>
          </cell>
          <cell r="BX466">
            <v>7.9722</v>
          </cell>
          <cell r="BY466">
            <v>7.9722</v>
          </cell>
          <cell r="BZ466" t="str">
            <v>Объект не корректируется, введен в эксплуатацию в 2018 году</v>
          </cell>
          <cell r="CA466">
            <v>0</v>
          </cell>
          <cell r="CB466">
            <v>0</v>
          </cell>
          <cell r="CD466">
            <v>0</v>
          </cell>
          <cell r="CF466">
            <v>8.7909604519773996</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J467">
            <v>0</v>
          </cell>
          <cell r="BL467">
            <v>0</v>
          </cell>
          <cell r="BN467">
            <v>14.283200000000001</v>
          </cell>
          <cell r="BO467">
            <v>14.283200000000001</v>
          </cell>
          <cell r="BP467">
            <v>0</v>
          </cell>
          <cell r="BX467">
            <v>14.283200000000001</v>
          </cell>
          <cell r="BY467">
            <v>14.283200000000001</v>
          </cell>
          <cell r="BZ467" t="str">
            <v>Объект не корректируется, введен в эксплуатацию в 2018 году</v>
          </cell>
          <cell r="CA467">
            <v>0</v>
          </cell>
          <cell r="CB467">
            <v>0</v>
          </cell>
          <cell r="CD467">
            <v>0</v>
          </cell>
          <cell r="CF467">
            <v>15.2372881355932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J468">
            <v>0</v>
          </cell>
          <cell r="BL468">
            <v>0</v>
          </cell>
          <cell r="BN468">
            <v>9.2476000000000003</v>
          </cell>
          <cell r="BO468">
            <v>9.2476000000000003</v>
          </cell>
          <cell r="BP468">
            <v>0</v>
          </cell>
          <cell r="BX468">
            <v>9.2476000000000003</v>
          </cell>
          <cell r="BY468">
            <v>9.2476000000000003</v>
          </cell>
          <cell r="BZ468" t="str">
            <v>Объект не корректируется, введен в эксплуатацию в 2018 году</v>
          </cell>
          <cell r="CA468">
            <v>0</v>
          </cell>
          <cell r="CB468">
            <v>0</v>
          </cell>
          <cell r="CD468">
            <v>0</v>
          </cell>
          <cell r="CF468">
            <v>11.8158192090395</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J469">
            <v>0</v>
          </cell>
          <cell r="BL469">
            <v>0</v>
          </cell>
          <cell r="BN469">
            <v>4.6357500000000007</v>
          </cell>
          <cell r="BO469">
            <v>4.6357499999999998</v>
          </cell>
          <cell r="BP469">
            <v>0</v>
          </cell>
          <cell r="BX469">
            <v>4.6357499999999998</v>
          </cell>
          <cell r="BY469">
            <v>4.6357499999999998</v>
          </cell>
          <cell r="BZ469" t="str">
            <v>Объект не корректируется, введен в эксплуатацию в 2018 году</v>
          </cell>
          <cell r="CA469">
            <v>0</v>
          </cell>
          <cell r="CB469">
            <v>0</v>
          </cell>
          <cell r="CD469">
            <v>0</v>
          </cell>
          <cell r="CF469">
            <v>3.9632768361581898</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J470">
            <v>0</v>
          </cell>
          <cell r="BL470">
            <v>0</v>
          </cell>
          <cell r="BN470">
            <v>4.6479499999999998</v>
          </cell>
          <cell r="BO470">
            <v>4.6479499999999998</v>
          </cell>
          <cell r="BP470">
            <v>0</v>
          </cell>
          <cell r="BX470">
            <v>4.6479499999999998</v>
          </cell>
          <cell r="BY470">
            <v>4.6479499999999998</v>
          </cell>
          <cell r="BZ470" t="str">
            <v>Объект не корректируется, введен в эксплуатацию в 2018 году</v>
          </cell>
          <cell r="CA470">
            <v>0</v>
          </cell>
          <cell r="CB470">
            <v>0</v>
          </cell>
          <cell r="CD470">
            <v>0</v>
          </cell>
          <cell r="CF470">
            <v>3.9745762711864399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J471">
            <v>0</v>
          </cell>
          <cell r="BL471">
            <v>0</v>
          </cell>
          <cell r="BN471">
            <v>4.6538500023999996</v>
          </cell>
          <cell r="BO471">
            <v>4.6538500000000003</v>
          </cell>
          <cell r="BP471">
            <v>0</v>
          </cell>
          <cell r="BX471">
            <v>4.6538500000000003</v>
          </cell>
          <cell r="BY471">
            <v>4.6538500000000003</v>
          </cell>
          <cell r="BZ471" t="str">
            <v>Объект не корректируется, введен в эксплуатацию в 2017 году</v>
          </cell>
          <cell r="CA471">
            <v>0</v>
          </cell>
          <cell r="CB471">
            <v>0</v>
          </cell>
          <cell r="CD471">
            <v>0</v>
          </cell>
          <cell r="CF471">
            <v>3.9774011299434999</v>
          </cell>
          <cell r="CG471">
            <v>3.9439406799999999</v>
          </cell>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J472">
            <v>0</v>
          </cell>
          <cell r="BL472">
            <v>0</v>
          </cell>
          <cell r="BN472">
            <v>4.5537000039999995</v>
          </cell>
          <cell r="BO472">
            <v>4.5537000000000001</v>
          </cell>
          <cell r="BP472">
            <v>0</v>
          </cell>
          <cell r="BX472">
            <v>4.5537000000000001</v>
          </cell>
          <cell r="BY472">
            <v>4.5537000000000001</v>
          </cell>
          <cell r="BZ472" t="str">
            <v>Объект не корректируется, введен в эксплуатацию в 2017 году</v>
          </cell>
          <cell r="CA472">
            <v>0</v>
          </cell>
          <cell r="CB472">
            <v>0</v>
          </cell>
          <cell r="CD472">
            <v>0</v>
          </cell>
          <cell r="CF472">
            <v>3.8918079096045202</v>
          </cell>
          <cell r="CG472">
            <v>3.8590678</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J473">
            <v>0</v>
          </cell>
          <cell r="BL473">
            <v>0</v>
          </cell>
          <cell r="BN473">
            <v>4.88375</v>
          </cell>
          <cell r="BO473">
            <v>4.88375</v>
          </cell>
          <cell r="BP473">
            <v>0</v>
          </cell>
          <cell r="BX473">
            <v>4.88375</v>
          </cell>
          <cell r="BY473">
            <v>4.88375</v>
          </cell>
          <cell r="BZ473" t="str">
            <v>Объект не корректируется, введен в эксплуатацию в 2018 году</v>
          </cell>
          <cell r="CA473">
            <v>0</v>
          </cell>
          <cell r="CB473">
            <v>0</v>
          </cell>
          <cell r="CD473">
            <v>0</v>
          </cell>
          <cell r="CF473">
            <v>4.1779661016949197</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J474">
            <v>0</v>
          </cell>
          <cell r="BL474">
            <v>0</v>
          </cell>
          <cell r="BN474">
            <v>15.447600000000001</v>
          </cell>
          <cell r="BO474">
            <v>15.4476</v>
          </cell>
          <cell r="BP474">
            <v>0</v>
          </cell>
          <cell r="BX474">
            <v>15.4476</v>
          </cell>
          <cell r="BY474">
            <v>15.4476</v>
          </cell>
          <cell r="BZ474" t="str">
            <v>Объект не корректируется, введен в эксплуатацию в 2018 году</v>
          </cell>
          <cell r="CA474">
            <v>0</v>
          </cell>
          <cell r="CB474">
            <v>0</v>
          </cell>
          <cell r="CD474">
            <v>0</v>
          </cell>
          <cell r="CF474">
            <v>16.870056497175099</v>
          </cell>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J475">
            <v>0</v>
          </cell>
          <cell r="BL475">
            <v>0</v>
          </cell>
          <cell r="BN475">
            <v>8.359119999999999</v>
          </cell>
          <cell r="BO475">
            <v>8.3591200000000008</v>
          </cell>
          <cell r="BP475">
            <v>0</v>
          </cell>
          <cell r="BX475">
            <v>8.3591200000000008</v>
          </cell>
          <cell r="BY475">
            <v>8.3591200000000008</v>
          </cell>
          <cell r="BZ475" t="str">
            <v>Объект не корректируется, введен в эксплуатацию в 2017 году</v>
          </cell>
          <cell r="CA475">
            <v>0</v>
          </cell>
          <cell r="CB475">
            <v>0</v>
          </cell>
          <cell r="CD475">
            <v>0</v>
          </cell>
          <cell r="CF475">
            <v>7.0847457627118597</v>
          </cell>
          <cell r="CG475">
            <v>7.0839999999999996</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J476">
            <v>0</v>
          </cell>
          <cell r="BL476">
            <v>0</v>
          </cell>
          <cell r="BN476">
            <v>5.9589999999999996</v>
          </cell>
          <cell r="BO476">
            <v>5.9589999999999996</v>
          </cell>
          <cell r="BP476">
            <v>0</v>
          </cell>
          <cell r="BX476">
            <v>5.9589999999999996</v>
          </cell>
          <cell r="BY476">
            <v>5.9589999999999996</v>
          </cell>
          <cell r="BZ476" t="str">
            <v>Объект не корректируется, введен в эксплуатацию в 2017 году</v>
          </cell>
          <cell r="CA476">
            <v>0</v>
          </cell>
          <cell r="CB476">
            <v>0</v>
          </cell>
          <cell r="CD476">
            <v>0</v>
          </cell>
          <cell r="CF476">
            <v>5.0282485875706211</v>
          </cell>
          <cell r="CG476">
            <v>5.05</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J477">
            <v>0</v>
          </cell>
          <cell r="BL477">
            <v>0</v>
          </cell>
          <cell r="BN477">
            <v>8.8971999999999998</v>
          </cell>
          <cell r="BO477">
            <v>8.8971999999999998</v>
          </cell>
          <cell r="BP477">
            <v>0</v>
          </cell>
          <cell r="BX477">
            <v>8.8971999999999998</v>
          </cell>
          <cell r="BY477">
            <v>8.8971999999999998</v>
          </cell>
          <cell r="BZ477" t="str">
            <v>Объект не корректируется, введен в эксплуатацию в 2017 году</v>
          </cell>
          <cell r="CA477">
            <v>0</v>
          </cell>
          <cell r="CB477">
            <v>0</v>
          </cell>
          <cell r="CD477">
            <v>0</v>
          </cell>
          <cell r="CF477">
            <v>7.5395480225988702</v>
          </cell>
          <cell r="CG477">
            <v>7.54</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J478">
            <v>0</v>
          </cell>
          <cell r="BL478">
            <v>0</v>
          </cell>
          <cell r="BN478">
            <v>0.53641599939999995</v>
          </cell>
          <cell r="BO478">
            <v>0.536416</v>
          </cell>
          <cell r="BP478">
            <v>0</v>
          </cell>
          <cell r="BX478">
            <v>0.536416</v>
          </cell>
          <cell r="BY478">
            <v>0.536416</v>
          </cell>
          <cell r="BZ478" t="str">
            <v>Объект не корректируется, введен в эксплуатацию в 2017 году</v>
          </cell>
          <cell r="CA478">
            <v>0</v>
          </cell>
          <cell r="CB478">
            <v>0</v>
          </cell>
          <cell r="CD478">
            <v>0</v>
          </cell>
          <cell r="CF478">
            <v>0.82909604519774005</v>
          </cell>
          <cell r="CG478">
            <v>0.45458982999999997</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J479">
            <v>0</v>
          </cell>
          <cell r="BL479">
            <v>0</v>
          </cell>
          <cell r="BN479">
            <v>0.87149999759999996</v>
          </cell>
          <cell r="BO479">
            <v>0.87150000000000005</v>
          </cell>
          <cell r="BP479">
            <v>0</v>
          </cell>
          <cell r="BX479">
            <v>0.87150000000000005</v>
          </cell>
          <cell r="BY479">
            <v>0.87150000000000005</v>
          </cell>
          <cell r="BZ479" t="str">
            <v>Объект не корректируется, введен в эксплуатацию в 2017 году</v>
          </cell>
          <cell r="CA479">
            <v>0</v>
          </cell>
          <cell r="CB479">
            <v>0</v>
          </cell>
          <cell r="CD479">
            <v>0</v>
          </cell>
          <cell r="CF479">
            <v>0.82259887005649701</v>
          </cell>
          <cell r="CG479">
            <v>0.73855932000000002</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J480">
            <v>0</v>
          </cell>
          <cell r="BL480">
            <v>0</v>
          </cell>
          <cell r="BN480">
            <v>5.0879999999999992</v>
          </cell>
          <cell r="BO480">
            <v>5.0880000000000001</v>
          </cell>
          <cell r="BP480">
            <v>0</v>
          </cell>
          <cell r="BX480">
            <v>5.0880000000000001</v>
          </cell>
          <cell r="BY480">
            <v>5.0880000000000001</v>
          </cell>
          <cell r="BZ480" t="str">
            <v>Объект не корректируется, введен в эксплуатацию в 2018 году</v>
          </cell>
          <cell r="CA480">
            <v>0</v>
          </cell>
          <cell r="CB480">
            <v>0</v>
          </cell>
          <cell r="CD480">
            <v>0</v>
          </cell>
          <cell r="CF480">
            <v>4.6028389830508498</v>
          </cell>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J481">
            <v>0</v>
          </cell>
          <cell r="BL481">
            <v>0</v>
          </cell>
          <cell r="BN481">
            <v>8.8176000000000005</v>
          </cell>
          <cell r="BO481">
            <v>8.8176000000000005</v>
          </cell>
          <cell r="BP481">
            <v>0</v>
          </cell>
          <cell r="BX481">
            <v>8.8176000000000005</v>
          </cell>
          <cell r="BY481">
            <v>8.8176000000000005</v>
          </cell>
          <cell r="BZ481" t="str">
            <v>Объект не корректируется, введен в эксплуатацию в 2018 году</v>
          </cell>
          <cell r="CA481">
            <v>0</v>
          </cell>
          <cell r="CB481">
            <v>0</v>
          </cell>
          <cell r="CD481">
            <v>0</v>
          </cell>
          <cell r="CF481">
            <v>8.3192090395480207</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J482">
            <v>0</v>
          </cell>
          <cell r="BL482">
            <v>0</v>
          </cell>
          <cell r="BN482">
            <v>7.5798000000000005</v>
          </cell>
          <cell r="BO482">
            <v>7.5797999999999996</v>
          </cell>
          <cell r="BP482">
            <v>0</v>
          </cell>
          <cell r="BX482">
            <v>7.5797999999999996</v>
          </cell>
          <cell r="BY482">
            <v>7.5797999999999996</v>
          </cell>
          <cell r="BZ482" t="str">
            <v>Объект не корректируется, введен в эксплуатацию в 2018 году</v>
          </cell>
          <cell r="CA482">
            <v>0</v>
          </cell>
          <cell r="CB482">
            <v>0</v>
          </cell>
          <cell r="CD482">
            <v>0</v>
          </cell>
          <cell r="CF482">
            <v>7.6045197740113002</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J483">
            <v>0</v>
          </cell>
          <cell r="BL483">
            <v>0</v>
          </cell>
          <cell r="BN483">
            <v>7.3513999999999999</v>
          </cell>
          <cell r="BO483">
            <v>7.3513999999999999</v>
          </cell>
          <cell r="BP483">
            <v>0</v>
          </cell>
          <cell r="BX483">
            <v>7.3513999999999999</v>
          </cell>
          <cell r="BY483">
            <v>7.3513999999999999</v>
          </cell>
          <cell r="BZ483" t="str">
            <v>Объект не корректируется, введен в эксплуатацию в 2017 году</v>
          </cell>
          <cell r="CA483">
            <v>0</v>
          </cell>
          <cell r="CB483">
            <v>0</v>
          </cell>
          <cell r="CD483">
            <v>0</v>
          </cell>
          <cell r="CF483">
            <v>6.2259887005649697</v>
          </cell>
          <cell r="CG483">
            <v>6.23</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J484">
            <v>0</v>
          </cell>
          <cell r="BL484">
            <v>0</v>
          </cell>
          <cell r="BN484">
            <v>5.6513999999999998</v>
          </cell>
          <cell r="BO484">
            <v>5.6513999999999998</v>
          </cell>
          <cell r="BP484">
            <v>0</v>
          </cell>
          <cell r="BX484">
            <v>5.6513999999999998</v>
          </cell>
          <cell r="BY484">
            <v>5.6513999999999998</v>
          </cell>
          <cell r="BZ484" t="str">
            <v>Объект не корректируется, введен в эксплуатацию в 2018 году</v>
          </cell>
          <cell r="CA484">
            <v>0</v>
          </cell>
          <cell r="CB484">
            <v>0</v>
          </cell>
          <cell r="CD484">
            <v>0</v>
          </cell>
          <cell r="CF484">
            <v>6.2259887005649697</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J485">
            <v>0</v>
          </cell>
          <cell r="BL485">
            <v>0</v>
          </cell>
          <cell r="BN485">
            <v>1.756</v>
          </cell>
          <cell r="BO485">
            <v>1.756</v>
          </cell>
          <cell r="BP485">
            <v>0</v>
          </cell>
          <cell r="BX485">
            <v>1.756</v>
          </cell>
          <cell r="BY485">
            <v>1.756</v>
          </cell>
          <cell r="BZ485" t="str">
            <v>Объект не корректируется, введен в эксплуатацию в 2018 году</v>
          </cell>
          <cell r="CA485">
            <v>0</v>
          </cell>
          <cell r="CB485">
            <v>0</v>
          </cell>
          <cell r="CD485">
            <v>0</v>
          </cell>
          <cell r="CF485">
            <v>1.49152542372881</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J486">
            <v>0</v>
          </cell>
          <cell r="BL486">
            <v>0</v>
          </cell>
          <cell r="BN486">
            <v>1.4903399999999998</v>
          </cell>
          <cell r="BO486">
            <v>1.49034</v>
          </cell>
          <cell r="BP486">
            <v>0</v>
          </cell>
          <cell r="BX486">
            <v>1.49034</v>
          </cell>
          <cell r="BY486">
            <v>1.49034</v>
          </cell>
          <cell r="BZ486" t="str">
            <v>Объект не корректируется, введен в эксплуатацию в 2017 году</v>
          </cell>
          <cell r="CA486">
            <v>0</v>
          </cell>
          <cell r="CB486">
            <v>0</v>
          </cell>
          <cell r="CD486">
            <v>0</v>
          </cell>
          <cell r="CF486">
            <v>1.27118644067797</v>
          </cell>
          <cell r="CG486">
            <v>1.2629999999999999</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J487">
            <v>0</v>
          </cell>
          <cell r="BL487">
            <v>0</v>
          </cell>
          <cell r="BN487">
            <v>1.593</v>
          </cell>
          <cell r="BO487">
            <v>1.593</v>
          </cell>
          <cell r="BP487">
            <v>0</v>
          </cell>
          <cell r="BX487">
            <v>1.593</v>
          </cell>
          <cell r="BY487">
            <v>1.593</v>
          </cell>
          <cell r="BZ487" t="str">
            <v>Объект не корректируется, введен в эксплуатацию в 2017 году</v>
          </cell>
          <cell r="CA487">
            <v>0</v>
          </cell>
          <cell r="CB487">
            <v>0</v>
          </cell>
          <cell r="CD487">
            <v>0</v>
          </cell>
          <cell r="CF487">
            <v>1.3532768361581899</v>
          </cell>
          <cell r="CG487">
            <v>1.35</v>
          </cell>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J488" t="str">
            <v>нд</v>
          </cell>
          <cell r="BL488" t="str">
            <v>нд</v>
          </cell>
          <cell r="BN488">
            <v>0.48390391219999013</v>
          </cell>
          <cell r="BO488">
            <v>0.483904</v>
          </cell>
          <cell r="BP488">
            <v>0</v>
          </cell>
          <cell r="BX488">
            <v>0.483904</v>
          </cell>
          <cell r="BY488">
            <v>0.483904</v>
          </cell>
          <cell r="BZ488" t="str">
            <v>Объект не корректируется, введен в эксплуатацию в 2017 году</v>
          </cell>
          <cell r="CA488">
            <v>0</v>
          </cell>
          <cell r="CB488" t="str">
            <v>нд</v>
          </cell>
          <cell r="CD488" t="str">
            <v>нд</v>
          </cell>
          <cell r="CF488" t="str">
            <v>нд</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J489" t="str">
            <v>нд</v>
          </cell>
          <cell r="BL489" t="str">
            <v>нд</v>
          </cell>
          <cell r="BN489">
            <v>4.3137000000000008</v>
          </cell>
          <cell r="BO489">
            <v>4.3136999999999999</v>
          </cell>
          <cell r="BP489">
            <v>0</v>
          </cell>
          <cell r="BX489">
            <v>4.3136999999999999</v>
          </cell>
          <cell r="BY489">
            <v>4.3136999999999999</v>
          </cell>
          <cell r="BZ489" t="str">
            <v>Объект не корректируется, введен в эксплуатацию в 2018 году</v>
          </cell>
          <cell r="CA489">
            <v>0</v>
          </cell>
          <cell r="CB489" t="str">
            <v>нд</v>
          </cell>
          <cell r="CD489" t="str">
            <v>нд</v>
          </cell>
          <cell r="CF489" t="str">
            <v>нд</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J490" t="str">
            <v>нд</v>
          </cell>
          <cell r="BL490" t="str">
            <v>нд</v>
          </cell>
          <cell r="BN490">
            <v>6.4329499999999991</v>
          </cell>
          <cell r="BO490">
            <v>6.4329499999999999</v>
          </cell>
          <cell r="BP490">
            <v>0</v>
          </cell>
          <cell r="BX490">
            <v>6.4329499999999999</v>
          </cell>
          <cell r="BY490">
            <v>6.4329499999999999</v>
          </cell>
          <cell r="BZ490" t="str">
            <v>Объект не корректируется, введен в эксплуатацию в 2018 году</v>
          </cell>
          <cell r="CA490">
            <v>0</v>
          </cell>
          <cell r="CB490" t="str">
            <v>нд</v>
          </cell>
          <cell r="CD490" t="str">
            <v>нд</v>
          </cell>
          <cell r="CF490" t="str">
            <v>нд</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J491" t="str">
            <v>нд</v>
          </cell>
          <cell r="BL491" t="str">
            <v>нд</v>
          </cell>
          <cell r="BN491">
            <v>8.0658999999999992</v>
          </cell>
          <cell r="BO491">
            <v>8.0658999999999992</v>
          </cell>
          <cell r="BP491">
            <v>0</v>
          </cell>
          <cell r="BX491">
            <v>8.0658999999999992</v>
          </cell>
          <cell r="BY491">
            <v>8.0658999999999992</v>
          </cell>
          <cell r="BZ491" t="str">
            <v>Объект не корректируется, введен в эксплуатацию в 2018 году</v>
          </cell>
          <cell r="CA491">
            <v>0</v>
          </cell>
          <cell r="CB491" t="str">
            <v>нд</v>
          </cell>
          <cell r="CD491" t="str">
            <v>нд</v>
          </cell>
          <cell r="CF491" t="str">
            <v>нд</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J492" t="str">
            <v>нд</v>
          </cell>
          <cell r="BL492" t="str">
            <v>нд</v>
          </cell>
          <cell r="BN492">
            <v>13.044450000000001</v>
          </cell>
          <cell r="BO492">
            <v>13.044449999999999</v>
          </cell>
          <cell r="BP492">
            <v>0</v>
          </cell>
          <cell r="BX492">
            <v>13.044449999999999</v>
          </cell>
          <cell r="BY492">
            <v>13.044449999999999</v>
          </cell>
          <cell r="BZ492" t="str">
            <v>Объект не корректируется, введен в эксплуатацию в 2018 году</v>
          </cell>
          <cell r="CA492">
            <v>0</v>
          </cell>
          <cell r="CB492" t="str">
            <v>нд</v>
          </cell>
          <cell r="CD492" t="str">
            <v>нд</v>
          </cell>
          <cell r="CF492" t="str">
            <v>нд</v>
          </cell>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D555" t="str">
            <v>нд</v>
          </cell>
          <cell r="CF555" t="str">
            <v>нд</v>
          </cell>
          <cell r="CH555" t="str">
            <v>нд</v>
          </cell>
          <cell r="CJ555" t="str">
            <v>нд</v>
          </cell>
          <cell r="CN555">
            <v>21.733193792183727</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J556" t="str">
            <v>нд</v>
          </cell>
          <cell r="BL556" t="str">
            <v>нд</v>
          </cell>
          <cell r="BN556" t="str">
            <v>нд</v>
          </cell>
          <cell r="BP556" t="str">
            <v>нд</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D556" t="str">
            <v>нд</v>
          </cell>
          <cell r="CF556" t="str">
            <v>нд</v>
          </cell>
          <cell r="CH556" t="str">
            <v>нд</v>
          </cell>
          <cell r="CJ556" t="str">
            <v>нд</v>
          </cell>
          <cell r="CN556">
            <v>0.45079008211525429</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J557" t="str">
            <v>нд</v>
          </cell>
          <cell r="BL557" t="str">
            <v>нд</v>
          </cell>
          <cell r="BN557" t="str">
            <v>нд</v>
          </cell>
          <cell r="BP557" t="str">
            <v>нд</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D557" t="str">
            <v>нд</v>
          </cell>
          <cell r="CF557" t="str">
            <v>нд</v>
          </cell>
          <cell r="CH557" t="str">
            <v>нд</v>
          </cell>
          <cell r="CJ557" t="str">
            <v>нд</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J558" t="str">
            <v>нд</v>
          </cell>
          <cell r="BL558" t="str">
            <v>нд</v>
          </cell>
          <cell r="BN558" t="str">
            <v>нд</v>
          </cell>
          <cell r="BP558" t="str">
            <v>нд</v>
          </cell>
          <cell r="BR558" t="str">
            <v>нд</v>
          </cell>
          <cell r="BT558" t="str">
            <v>нд</v>
          </cell>
          <cell r="BU558">
            <v>1.6004536600000001</v>
          </cell>
          <cell r="BV558" t="str">
            <v>нд</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D558" t="str">
            <v>нд</v>
          </cell>
          <cell r="CF558" t="str">
            <v>нд</v>
          </cell>
          <cell r="CH558" t="str">
            <v>нд</v>
          </cell>
          <cell r="CJ558" t="str">
            <v>нд</v>
          </cell>
          <cell r="CL558" t="str">
            <v>нд</v>
          </cell>
          <cell r="CN558" t="str">
            <v>нд</v>
          </cell>
          <cell r="CO558">
            <v>1.3337113833333334</v>
          </cell>
          <cell r="CP558" t="str">
            <v>нд</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1">
          <cell r="D561" t="str">
            <v>Г</v>
          </cell>
          <cell r="E561" t="str">
            <v>АО "Чеченэнерго"</v>
          </cell>
          <cell r="F561" t="str">
            <v>Чеченская Республика</v>
          </cell>
          <cell r="AW561">
            <v>519.92416360000016</v>
          </cell>
          <cell r="BM561">
            <v>54.734677454800021</v>
          </cell>
          <cell r="CG561">
            <v>33.957083107457493</v>
          </cell>
        </row>
        <row r="565">
          <cell r="AJ565">
            <v>29.288669370000001</v>
          </cell>
          <cell r="AK565">
            <v>0</v>
          </cell>
        </row>
        <row r="572">
          <cell r="AT572" t="str">
            <v>08 счет</v>
          </cell>
          <cell r="AW572">
            <v>1105.1909967500001</v>
          </cell>
        </row>
        <row r="573">
          <cell r="AT573" t="str">
            <v>07 счет</v>
          </cell>
          <cell r="AW573">
            <v>78.06356615</v>
          </cell>
        </row>
        <row r="575">
          <cell r="AW575">
            <v>1183.2545629000001</v>
          </cell>
        </row>
        <row r="577">
          <cell r="AW577">
            <v>0</v>
          </cell>
        </row>
        <row r="579">
          <cell r="AR579" t="e">
            <v>#DIV/0!</v>
          </cell>
          <cell r="AS579" t="e">
            <v>#DIV/0!</v>
          </cell>
        </row>
        <row r="580">
          <cell r="AP580">
            <v>174.9444629083101</v>
          </cell>
          <cell r="AR580">
            <v>7.0742361311517579</v>
          </cell>
          <cell r="AS580">
            <v>137.97256481733692</v>
          </cell>
          <cell r="AT580">
            <v>29.89766195982142</v>
          </cell>
          <cell r="BV580">
            <v>51.928644571999996</v>
          </cell>
        </row>
        <row r="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BS588" t="e">
            <v>#REF!</v>
          </cell>
          <cell r="CM588" t="e">
            <v>#REF!</v>
          </cell>
        </row>
        <row r="589">
          <cell r="BS589" t="e">
            <v>#REF!</v>
          </cell>
          <cell r="CM589" t="e">
            <v>#REF!</v>
          </cell>
        </row>
        <row r="590">
          <cell r="BS590" t="e">
            <v>#REF!</v>
          </cell>
          <cell r="CM590" t="e">
            <v>#REF!</v>
          </cell>
        </row>
        <row r="591">
          <cell r="BS591" t="e">
            <v>#REF!</v>
          </cell>
          <cell r="CM591" t="e">
            <v>#REF!</v>
          </cell>
        </row>
        <row r="592">
          <cell r="BQ592">
            <v>16.027200000000001</v>
          </cell>
          <cell r="BS592" t="e">
            <v>#REF!</v>
          </cell>
          <cell r="CM592" t="e">
            <v>#REF!</v>
          </cell>
        </row>
        <row r="593">
          <cell r="BS593" t="e">
            <v>#REF!</v>
          </cell>
          <cell r="CM593" t="e">
            <v>#REF!</v>
          </cell>
        </row>
        <row r="594">
          <cell r="BS594" t="e">
            <v>#REF!</v>
          </cell>
          <cell r="CM594" t="e">
            <v>#REF!</v>
          </cell>
        </row>
        <row r="595">
          <cell r="BS595" t="e">
            <v>#REF!</v>
          </cell>
          <cell r="BU595">
            <v>-23.845637796000005</v>
          </cell>
          <cell r="BW595">
            <v>5.089561770418082</v>
          </cell>
          <cell r="CM595" t="e">
            <v>#REF!</v>
          </cell>
          <cell r="CO595">
            <v>-19.871364830000005</v>
          </cell>
          <cell r="CQ595">
            <v>4.2413014753484015</v>
          </cell>
        </row>
        <row r="596">
          <cell r="BS596" t="e">
            <v>#REF!</v>
          </cell>
          <cell r="BU596">
            <v>3</v>
          </cell>
          <cell r="BW596">
            <v>3.75</v>
          </cell>
          <cell r="CM596" t="e">
            <v>#REF!</v>
          </cell>
          <cell r="CO596">
            <v>2.5</v>
          </cell>
          <cell r="CQ596">
            <v>3.125</v>
          </cell>
        </row>
        <row r="597">
          <cell r="BS597" t="e">
            <v>#REF!</v>
          </cell>
          <cell r="BU597">
            <v>122.72930045219628</v>
          </cell>
          <cell r="BW597">
            <v>74.780606910926906</v>
          </cell>
          <cell r="CM597" t="e">
            <v>#REF!</v>
          </cell>
          <cell r="CO597">
            <v>102.27441704349691</v>
          </cell>
          <cell r="CQ597">
            <v>62.317172425772426</v>
          </cell>
        </row>
        <row r="598">
          <cell r="BQ598">
            <v>318.03936360687021</v>
          </cell>
          <cell r="BS598" t="e">
            <v>#REF!</v>
          </cell>
          <cell r="BU598">
            <v>5133.6865606904876</v>
          </cell>
          <cell r="BW598">
            <v>956.48297622480504</v>
          </cell>
          <cell r="CK598">
            <v>178.66399635572517</v>
          </cell>
          <cell r="CM598" t="e">
            <v>#REF!</v>
          </cell>
          <cell r="CO598">
            <v>4278.0721339087395</v>
          </cell>
          <cell r="CQ598">
            <v>797.0691468540042</v>
          </cell>
        </row>
        <row r="601">
          <cell r="CM601">
            <v>0</v>
          </cell>
          <cell r="CN601">
            <v>0</v>
          </cell>
          <cell r="CO601">
            <v>0</v>
          </cell>
          <cell r="CP601">
            <v>0</v>
          </cell>
          <cell r="CQ601">
            <v>0</v>
          </cell>
          <cell r="CS601">
            <v>0</v>
          </cell>
        </row>
        <row r="602">
          <cell r="CS602">
            <v>0</v>
          </cell>
        </row>
        <row r="603">
          <cell r="CM603">
            <v>0</v>
          </cell>
          <cell r="CN603">
            <v>0</v>
          </cell>
          <cell r="CO603">
            <v>0</v>
          </cell>
          <cell r="CP603">
            <v>0</v>
          </cell>
          <cell r="CQ603">
            <v>0</v>
          </cell>
          <cell r="CS603">
            <v>0</v>
          </cell>
        </row>
        <row r="643">
          <cell r="CI643">
            <v>3.5071919999999999</v>
          </cell>
          <cell r="CK643">
            <v>3.5071919999999999</v>
          </cell>
          <cell r="CM643">
            <v>3.5071919999999999</v>
          </cell>
          <cell r="CO643">
            <v>3.5071919999999999</v>
          </cell>
          <cell r="CQ643">
            <v>3.5071919999999999</v>
          </cell>
        </row>
        <row r="644">
          <cell r="CI644">
            <v>2.66128243</v>
          </cell>
          <cell r="CK644">
            <v>2.2870459599999999</v>
          </cell>
          <cell r="CM644">
            <v>2.2164985100000001</v>
          </cell>
          <cell r="CO644">
            <v>-20.947506163333333</v>
          </cell>
          <cell r="CQ644">
            <v>-24.206827834427781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5"/>
  <sheetViews>
    <sheetView view="pageBreakPreview" topLeftCell="A2" zoomScale="85" zoomScaleNormal="70" zoomScaleSheetLayoutView="85" workbookViewId="0">
      <selection activeCell="A55" sqref="A55:G55"/>
    </sheetView>
  </sheetViews>
  <sheetFormatPr defaultColWidth="9" defaultRowHeight="15.75" x14ac:dyDescent="0.25"/>
  <cols>
    <col min="1" max="1" width="8.625"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G1" s="79"/>
      <c r="H1" s="79"/>
      <c r="P1" s="39"/>
    </row>
    <row r="2" spans="1:33" ht="18.75" x14ac:dyDescent="0.3">
      <c r="G2" s="79"/>
      <c r="H2" s="79"/>
      <c r="P2" s="40"/>
    </row>
    <row r="3" spans="1:33" ht="18.75" x14ac:dyDescent="0.3">
      <c r="G3" s="79"/>
      <c r="H3" s="79"/>
      <c r="P3" s="40"/>
    </row>
    <row r="4" spans="1:33" ht="45" customHeight="1" x14ac:dyDescent="0.25">
      <c r="A4" s="211"/>
      <c r="B4" s="211"/>
      <c r="C4" s="211"/>
      <c r="D4" s="211"/>
      <c r="E4" s="211"/>
      <c r="F4" s="211"/>
      <c r="G4" s="211"/>
      <c r="H4" s="211"/>
      <c r="I4" s="211"/>
      <c r="J4" s="211"/>
      <c r="K4" s="211"/>
      <c r="L4" s="211"/>
      <c r="M4" s="211"/>
      <c r="N4" s="211"/>
      <c r="O4" s="211"/>
      <c r="P4" s="211"/>
      <c r="Q4" s="46"/>
      <c r="R4" s="46"/>
      <c r="S4" s="46"/>
      <c r="T4" s="41"/>
      <c r="U4" s="41"/>
      <c r="V4" s="41"/>
      <c r="W4" s="41"/>
      <c r="X4" s="41"/>
      <c r="Y4" s="41"/>
      <c r="Z4" s="41"/>
      <c r="AA4" s="41"/>
      <c r="AB4" s="41"/>
      <c r="AC4" s="41"/>
      <c r="AD4" s="41"/>
      <c r="AE4" s="41"/>
      <c r="AF4" s="41"/>
      <c r="AG4" s="41"/>
    </row>
    <row r="5" spans="1:33" ht="18.75" x14ac:dyDescent="0.3">
      <c r="A5" s="212"/>
      <c r="B5" s="212"/>
      <c r="C5" s="212"/>
      <c r="D5" s="212"/>
      <c r="E5" s="212"/>
      <c r="F5" s="212"/>
      <c r="G5" s="212"/>
      <c r="H5" s="212"/>
      <c r="I5" s="212"/>
      <c r="J5" s="212"/>
      <c r="K5" s="212"/>
      <c r="L5" s="212"/>
      <c r="M5" s="212"/>
      <c r="N5" s="212"/>
      <c r="O5" s="212"/>
      <c r="P5" s="212"/>
      <c r="Q5" s="42"/>
      <c r="R5" s="42"/>
      <c r="S5" s="42"/>
      <c r="T5" s="42"/>
      <c r="U5" s="42"/>
      <c r="V5" s="42"/>
      <c r="W5" s="42"/>
      <c r="X5" s="42"/>
      <c r="Y5" s="42"/>
      <c r="Z5" s="42"/>
      <c r="AA5" s="42"/>
      <c r="AB5" s="42"/>
      <c r="AC5" s="42"/>
      <c r="AD5" s="42"/>
      <c r="AE5" s="42"/>
      <c r="AF5" s="42"/>
      <c r="AG5" s="42"/>
    </row>
    <row r="6" spans="1:33" ht="18.75" x14ac:dyDescent="0.25">
      <c r="A6" s="213"/>
      <c r="B6" s="213"/>
      <c r="C6" s="213"/>
      <c r="D6" s="213"/>
      <c r="E6" s="213"/>
      <c r="F6" s="213"/>
      <c r="G6" s="213"/>
      <c r="H6" s="213"/>
      <c r="I6" s="213"/>
      <c r="J6" s="213"/>
      <c r="K6" s="213"/>
      <c r="L6" s="213"/>
      <c r="M6" s="213"/>
      <c r="N6" s="213"/>
      <c r="O6" s="213"/>
      <c r="P6" s="213"/>
      <c r="Q6" s="43"/>
      <c r="R6" s="43"/>
      <c r="S6" s="43"/>
      <c r="T6" s="43"/>
      <c r="U6" s="43"/>
      <c r="V6" s="43"/>
      <c r="W6" s="43"/>
      <c r="X6" s="43"/>
      <c r="Y6" s="43"/>
      <c r="Z6" s="43"/>
      <c r="AA6" s="43"/>
      <c r="AB6" s="43"/>
      <c r="AC6" s="43"/>
      <c r="AD6" s="43"/>
      <c r="AE6" s="43"/>
      <c r="AF6" s="43"/>
      <c r="AG6" s="43"/>
    </row>
    <row r="7" spans="1:33" x14ac:dyDescent="0.25">
      <c r="A7" s="214"/>
      <c r="B7" s="214"/>
      <c r="C7" s="214"/>
      <c r="D7" s="214"/>
      <c r="E7" s="214"/>
      <c r="F7" s="214"/>
      <c r="G7" s="214"/>
      <c r="H7" s="214"/>
      <c r="I7" s="214"/>
      <c r="J7" s="214"/>
      <c r="K7" s="214"/>
      <c r="L7" s="214"/>
      <c r="M7" s="214"/>
      <c r="N7" s="214"/>
      <c r="O7" s="214"/>
      <c r="P7" s="214"/>
      <c r="Q7" s="47"/>
      <c r="R7" s="47"/>
      <c r="S7" s="47"/>
      <c r="T7" s="44"/>
      <c r="U7" s="44"/>
      <c r="V7" s="44"/>
      <c r="W7" s="44"/>
      <c r="X7" s="44"/>
      <c r="Y7" s="44"/>
      <c r="Z7" s="44"/>
      <c r="AA7" s="44"/>
      <c r="AB7" s="44"/>
      <c r="AC7" s="44"/>
      <c r="AD7" s="44"/>
      <c r="AE7" s="44"/>
      <c r="AF7" s="44"/>
      <c r="AG7" s="44"/>
    </row>
    <row r="8" spans="1:33" ht="21" customHeight="1" x14ac:dyDescent="0.3">
      <c r="A8" s="17"/>
      <c r="B8" s="17"/>
      <c r="C8" s="17"/>
      <c r="D8" s="17"/>
      <c r="E8" s="17"/>
      <c r="F8" s="17"/>
      <c r="G8" s="17"/>
      <c r="H8" s="17"/>
      <c r="I8" s="17"/>
      <c r="J8" s="17"/>
      <c r="K8" s="17"/>
      <c r="L8" s="17"/>
      <c r="M8" s="17"/>
      <c r="N8" s="17"/>
      <c r="O8" s="17"/>
      <c r="P8" s="17"/>
      <c r="Q8" s="48"/>
      <c r="R8" s="48"/>
      <c r="S8" s="48"/>
      <c r="T8" s="45"/>
      <c r="U8" s="45"/>
      <c r="V8" s="45"/>
      <c r="W8" s="45"/>
      <c r="X8" s="45"/>
      <c r="Y8" s="45"/>
      <c r="Z8" s="45"/>
      <c r="AA8" s="45"/>
      <c r="AB8" s="45"/>
      <c r="AC8" s="45"/>
      <c r="AD8" s="45"/>
      <c r="AE8" s="45"/>
      <c r="AF8" s="45"/>
      <c r="AG8" s="45"/>
    </row>
    <row r="9" spans="1:33" ht="68.25" customHeight="1" x14ac:dyDescent="0.3">
      <c r="A9" s="117"/>
      <c r="B9" s="117"/>
      <c r="C9" s="117"/>
      <c r="D9" s="218"/>
      <c r="E9" s="218"/>
      <c r="F9" s="218"/>
      <c r="G9" s="218"/>
      <c r="H9" s="218"/>
      <c r="I9" s="218"/>
      <c r="J9" s="117"/>
      <c r="K9" s="117"/>
      <c r="L9" s="117"/>
      <c r="M9" s="117"/>
      <c r="N9" s="117"/>
      <c r="O9" s="117"/>
      <c r="P9" s="117"/>
      <c r="Q9" s="48"/>
      <c r="R9" s="48"/>
      <c r="S9" s="48"/>
      <c r="T9" s="45"/>
      <c r="U9" s="45"/>
      <c r="V9" s="45"/>
      <c r="W9" s="45"/>
      <c r="X9" s="45"/>
      <c r="Y9" s="45"/>
      <c r="Z9" s="45"/>
      <c r="AA9" s="45"/>
      <c r="AB9" s="45"/>
      <c r="AC9" s="45"/>
      <c r="AD9" s="45"/>
      <c r="AE9" s="45"/>
      <c r="AF9" s="45"/>
      <c r="AG9" s="45"/>
    </row>
    <row r="10" spans="1:33" ht="18.75" x14ac:dyDescent="0.25">
      <c r="A10" s="117"/>
      <c r="B10" s="117"/>
      <c r="C10" s="117"/>
      <c r="D10" s="117"/>
      <c r="E10" s="117"/>
      <c r="F10" s="117"/>
      <c r="G10" s="117"/>
      <c r="H10" s="117"/>
      <c r="I10" s="117"/>
      <c r="J10" s="117"/>
      <c r="K10" s="117"/>
      <c r="L10" s="117"/>
      <c r="M10" s="117"/>
      <c r="N10" s="117"/>
      <c r="O10" s="117"/>
      <c r="P10" s="117"/>
      <c r="Q10" s="41"/>
      <c r="R10" s="41"/>
      <c r="S10" s="41"/>
      <c r="T10" s="41"/>
      <c r="U10" s="41"/>
      <c r="V10" s="41"/>
      <c r="W10" s="41"/>
      <c r="X10" s="41"/>
      <c r="Y10" s="41"/>
      <c r="Z10" s="41"/>
      <c r="AA10" s="41"/>
      <c r="AB10" s="41"/>
      <c r="AC10" s="41"/>
      <c r="AD10" s="41"/>
      <c r="AE10" s="41"/>
      <c r="AF10" s="41"/>
      <c r="AG10" s="41"/>
    </row>
    <row r="11" spans="1:33" ht="18.75" x14ac:dyDescent="0.3">
      <c r="A11" s="217"/>
      <c r="B11" s="217"/>
      <c r="C11" s="217"/>
      <c r="D11" s="217"/>
      <c r="E11" s="217"/>
      <c r="F11" s="217"/>
      <c r="G11" s="217"/>
      <c r="H11" s="217"/>
      <c r="I11" s="217"/>
      <c r="J11" s="217"/>
      <c r="K11" s="217"/>
      <c r="L11" s="217"/>
      <c r="M11" s="217"/>
      <c r="N11" s="217"/>
      <c r="O11" s="217"/>
      <c r="P11" s="217"/>
      <c r="Q11" s="48"/>
      <c r="R11" s="48"/>
      <c r="S11" s="48"/>
      <c r="T11" s="45"/>
      <c r="U11" s="45"/>
      <c r="V11" s="45"/>
      <c r="W11" s="45"/>
      <c r="X11" s="45"/>
      <c r="Y11" s="45"/>
      <c r="Z11" s="45"/>
      <c r="AA11" s="45"/>
      <c r="AB11" s="45"/>
      <c r="AC11" s="45"/>
      <c r="AD11" s="45"/>
      <c r="AE11" s="45"/>
      <c r="AF11" s="45"/>
      <c r="AG11" s="45"/>
    </row>
    <row r="12" spans="1:33" s="37" customFormat="1" ht="22.5" customHeight="1" x14ac:dyDescent="0.3">
      <c r="A12" s="215"/>
      <c r="B12" s="215"/>
      <c r="C12" s="215"/>
      <c r="D12" s="215"/>
      <c r="E12" s="215"/>
      <c r="F12" s="215"/>
      <c r="G12" s="215"/>
      <c r="H12" s="215"/>
      <c r="I12" s="215"/>
      <c r="J12" s="215"/>
      <c r="K12" s="215"/>
      <c r="L12" s="215"/>
      <c r="M12" s="215"/>
      <c r="N12" s="215"/>
      <c r="O12" s="215"/>
      <c r="P12" s="215"/>
      <c r="Q12" s="17"/>
      <c r="R12" s="17"/>
      <c r="S12" s="17"/>
      <c r="T12" s="6"/>
      <c r="U12" s="6"/>
      <c r="V12" s="6"/>
      <c r="W12" s="6"/>
      <c r="X12" s="6"/>
      <c r="Y12" s="6"/>
      <c r="Z12" s="6"/>
      <c r="AA12" s="6"/>
      <c r="AB12" s="6"/>
      <c r="AC12" s="6"/>
      <c r="AD12" s="6"/>
      <c r="AE12" s="6"/>
      <c r="AF12" s="6"/>
      <c r="AG12" s="6"/>
    </row>
    <row r="13" spans="1:33" s="37" customFormat="1" ht="18.75" x14ac:dyDescent="0.3">
      <c r="A13" s="216"/>
      <c r="B13" s="216"/>
      <c r="C13" s="216"/>
      <c r="D13" s="216"/>
      <c r="E13" s="216"/>
      <c r="F13" s="216"/>
      <c r="G13" s="216"/>
      <c r="H13" s="216"/>
      <c r="I13" s="216"/>
      <c r="J13" s="216"/>
      <c r="K13" s="216"/>
      <c r="L13" s="216"/>
      <c r="M13" s="216"/>
      <c r="N13" s="216"/>
      <c r="O13" s="216"/>
      <c r="P13" s="216"/>
      <c r="Q13" s="17"/>
      <c r="R13" s="17"/>
      <c r="S13" s="17"/>
      <c r="T13" s="6"/>
      <c r="U13" s="6"/>
      <c r="V13" s="6"/>
      <c r="W13" s="6"/>
      <c r="X13" s="6"/>
      <c r="Y13" s="6"/>
      <c r="Z13" s="6"/>
      <c r="AA13" s="6"/>
      <c r="AB13" s="6"/>
      <c r="AC13" s="6"/>
      <c r="AD13" s="6"/>
      <c r="AE13" s="6"/>
      <c r="AF13" s="6"/>
      <c r="AG13" s="6"/>
    </row>
    <row r="14" spans="1:33" s="37" customFormat="1" ht="18.75" x14ac:dyDescent="0.3">
      <c r="A14" s="117"/>
      <c r="B14" s="117"/>
      <c r="C14" s="117"/>
      <c r="D14" s="118"/>
      <c r="E14" s="117"/>
      <c r="F14" s="117"/>
      <c r="G14" s="117"/>
      <c r="H14" s="117"/>
      <c r="I14" s="117"/>
      <c r="J14" s="117"/>
      <c r="K14" s="117"/>
      <c r="L14" s="117"/>
      <c r="M14" s="117"/>
      <c r="N14" s="117"/>
      <c r="O14" s="117"/>
      <c r="P14" s="117"/>
      <c r="Q14" s="17"/>
      <c r="R14" s="17"/>
      <c r="S14" s="17"/>
      <c r="T14" s="6"/>
      <c r="U14" s="6"/>
      <c r="V14" s="6"/>
      <c r="W14" s="6"/>
      <c r="X14" s="6"/>
      <c r="Y14" s="6"/>
      <c r="Z14" s="6"/>
      <c r="AA14" s="6"/>
      <c r="AB14" s="6"/>
      <c r="AC14" s="6"/>
      <c r="AD14" s="6"/>
      <c r="AE14" s="6"/>
      <c r="AF14" s="6"/>
      <c r="AG14" s="6"/>
    </row>
    <row r="15" spans="1:33" s="37" customFormat="1" ht="18.75" customHeight="1" x14ac:dyDescent="0.3">
      <c r="A15" s="215"/>
      <c r="B15" s="215"/>
      <c r="C15" s="215"/>
      <c r="D15" s="215"/>
      <c r="E15" s="215"/>
      <c r="F15" s="215"/>
      <c r="G15" s="215"/>
      <c r="H15" s="215"/>
      <c r="I15" s="215"/>
      <c r="J15" s="215"/>
      <c r="K15" s="215"/>
      <c r="L15" s="215"/>
      <c r="M15" s="215"/>
      <c r="N15" s="215"/>
      <c r="O15" s="215"/>
      <c r="P15" s="215"/>
      <c r="Q15" s="17"/>
      <c r="R15" s="17"/>
      <c r="S15" s="17"/>
      <c r="T15" s="6"/>
      <c r="U15" s="6"/>
      <c r="V15" s="6"/>
      <c r="W15" s="6"/>
      <c r="X15" s="6"/>
      <c r="Y15" s="6"/>
      <c r="Z15" s="6"/>
      <c r="AA15" s="6"/>
      <c r="AB15" s="6"/>
      <c r="AC15" s="6"/>
      <c r="AD15" s="6"/>
      <c r="AE15" s="6"/>
      <c r="AF15" s="6"/>
      <c r="AG15" s="6"/>
    </row>
    <row r="16" spans="1:33" ht="15" customHeight="1" x14ac:dyDescent="0.25">
      <c r="A16" s="210"/>
      <c r="B16" s="210"/>
      <c r="C16" s="210"/>
      <c r="D16" s="210"/>
      <c r="E16" s="210"/>
      <c r="F16" s="210"/>
      <c r="G16" s="210"/>
      <c r="H16" s="210"/>
      <c r="I16" s="210"/>
      <c r="J16" s="210"/>
      <c r="K16" s="210"/>
      <c r="L16" s="210"/>
      <c r="M16" s="210"/>
      <c r="N16" s="210"/>
      <c r="O16" s="210"/>
      <c r="P16" s="210"/>
    </row>
    <row r="17" spans="1:17" ht="15" customHeight="1" x14ac:dyDescent="0.25">
      <c r="A17" s="219"/>
      <c r="B17" s="220"/>
      <c r="C17" s="221"/>
      <c r="D17" s="221"/>
      <c r="E17" s="221"/>
      <c r="F17" s="221"/>
      <c r="G17" s="221"/>
      <c r="H17" s="221"/>
      <c r="I17" s="221"/>
      <c r="J17" s="221"/>
      <c r="K17" s="221"/>
      <c r="L17" s="221"/>
      <c r="M17" s="221"/>
      <c r="N17" s="221"/>
      <c r="O17" s="221"/>
      <c r="P17" s="221"/>
      <c r="Q17" s="38"/>
    </row>
    <row r="18" spans="1:17" ht="41.25" customHeight="1" x14ac:dyDescent="0.25">
      <c r="A18" s="219"/>
      <c r="B18" s="220"/>
      <c r="C18" s="222"/>
      <c r="D18" s="223"/>
      <c r="E18" s="223"/>
      <c r="F18" s="223"/>
      <c r="G18" s="223"/>
      <c r="H18" s="223"/>
      <c r="I18" s="224"/>
      <c r="J18" s="222"/>
      <c r="K18" s="223"/>
      <c r="L18" s="223"/>
      <c r="M18" s="223"/>
      <c r="N18" s="223"/>
      <c r="O18" s="223"/>
      <c r="P18" s="224"/>
      <c r="Q18" s="38"/>
    </row>
    <row r="19" spans="1:17" ht="33.75" customHeight="1" x14ac:dyDescent="0.25">
      <c r="A19" s="219"/>
      <c r="B19" s="220"/>
      <c r="C19" s="220"/>
      <c r="D19" s="220"/>
      <c r="E19" s="220"/>
      <c r="F19" s="220"/>
      <c r="G19" s="220"/>
      <c r="H19" s="225"/>
      <c r="I19" s="225"/>
      <c r="J19" s="220"/>
      <c r="K19" s="220"/>
      <c r="L19" s="220"/>
      <c r="M19" s="220"/>
      <c r="N19" s="220"/>
      <c r="O19" s="225"/>
      <c r="P19" s="225"/>
    </row>
    <row r="20" spans="1:17" s="7" customFormat="1" x14ac:dyDescent="0.25">
      <c r="A20" s="219"/>
      <c r="B20" s="220"/>
      <c r="C20" s="68"/>
      <c r="D20" s="68"/>
      <c r="E20" s="68"/>
      <c r="F20" s="68"/>
      <c r="G20" s="68"/>
      <c r="H20" s="68"/>
      <c r="I20" s="11"/>
      <c r="J20" s="68"/>
      <c r="K20" s="68"/>
      <c r="L20" s="68"/>
      <c r="M20" s="68"/>
      <c r="N20" s="68"/>
      <c r="O20" s="68"/>
      <c r="P20" s="11"/>
      <c r="Q20" s="10"/>
    </row>
    <row r="21" spans="1:17" s="10" customFormat="1" x14ac:dyDescent="0.25">
      <c r="A21" s="67"/>
      <c r="B21" s="68"/>
      <c r="C21" s="68"/>
      <c r="D21" s="68"/>
      <c r="E21" s="68"/>
      <c r="F21" s="68"/>
      <c r="G21" s="68"/>
      <c r="H21" s="68"/>
      <c r="I21" s="11"/>
      <c r="J21" s="68"/>
      <c r="K21" s="11"/>
      <c r="L21" s="68"/>
      <c r="M21" s="11"/>
      <c r="N21" s="68"/>
      <c r="O21" s="11"/>
      <c r="P21" s="68"/>
    </row>
    <row r="22" spans="1:17" s="7" customFormat="1" x14ac:dyDescent="0.25">
      <c r="A22" s="67"/>
      <c r="B22" s="12"/>
      <c r="C22" s="68"/>
      <c r="D22" s="68"/>
      <c r="E22" s="68"/>
      <c r="F22" s="68"/>
      <c r="G22" s="68"/>
      <c r="H22" s="68"/>
      <c r="I22" s="68"/>
      <c r="J22" s="68"/>
      <c r="K22" s="68"/>
      <c r="L22" s="68"/>
      <c r="M22" s="68"/>
      <c r="N22" s="68"/>
      <c r="O22" s="68"/>
      <c r="P22" s="68"/>
    </row>
    <row r="23" spans="1:17" s="7" customFormat="1" x14ac:dyDescent="0.25">
      <c r="A23" s="67"/>
      <c r="B23" s="13"/>
      <c r="C23" s="68"/>
      <c r="D23" s="68"/>
      <c r="E23" s="68"/>
      <c r="F23" s="68"/>
      <c r="G23" s="14"/>
      <c r="H23" s="8"/>
      <c r="I23" s="9"/>
      <c r="J23" s="68"/>
      <c r="K23" s="68"/>
      <c r="L23" s="68"/>
      <c r="M23" s="68"/>
      <c r="N23" s="14"/>
      <c r="O23" s="8"/>
      <c r="P23" s="9"/>
    </row>
    <row r="24" spans="1:17" s="7" customFormat="1" x14ac:dyDescent="0.25">
      <c r="A24" s="67"/>
      <c r="B24" s="13"/>
      <c r="C24" s="68"/>
      <c r="D24" s="68"/>
      <c r="E24" s="68"/>
      <c r="F24" s="68"/>
      <c r="G24" s="14"/>
      <c r="H24" s="8"/>
      <c r="I24" s="9"/>
      <c r="J24" s="68"/>
      <c r="K24" s="68"/>
      <c r="L24" s="68"/>
      <c r="M24" s="68"/>
      <c r="N24" s="14"/>
      <c r="O24" s="8"/>
      <c r="P24" s="9"/>
    </row>
    <row r="25" spans="1:17" s="7" customFormat="1" ht="15" customHeight="1" x14ac:dyDescent="0.25">
      <c r="A25" s="61"/>
      <c r="B25" s="13"/>
      <c r="C25" s="68"/>
      <c r="D25" s="68"/>
      <c r="E25" s="68"/>
      <c r="F25" s="68"/>
      <c r="G25" s="14"/>
      <c r="H25" s="8"/>
      <c r="I25" s="9"/>
      <c r="J25" s="68"/>
      <c r="K25" s="68"/>
      <c r="L25" s="68"/>
      <c r="M25" s="68"/>
      <c r="N25" s="14"/>
      <c r="O25" s="8"/>
      <c r="P25" s="9"/>
    </row>
    <row r="26" spans="1:17" s="17" customFormat="1" x14ac:dyDescent="0.25">
      <c r="A26" s="62"/>
      <c r="B26" s="12"/>
      <c r="C26" s="68"/>
      <c r="D26" s="68"/>
      <c r="E26" s="68"/>
      <c r="F26" s="68"/>
      <c r="G26" s="68"/>
      <c r="H26" s="68"/>
      <c r="I26" s="68"/>
      <c r="J26" s="68"/>
      <c r="K26" s="68"/>
      <c r="L26" s="68"/>
      <c r="M26" s="68"/>
      <c r="N26" s="68"/>
      <c r="O26" s="68"/>
      <c r="P26" s="68"/>
    </row>
    <row r="27" spans="1:17" s="17" customFormat="1" ht="46.5" customHeight="1" x14ac:dyDescent="0.25">
      <c r="A27" s="62"/>
      <c r="B27" s="13"/>
      <c r="C27" s="68"/>
      <c r="D27" s="72"/>
      <c r="E27" s="68"/>
      <c r="F27" s="68"/>
      <c r="G27" s="14"/>
      <c r="H27" s="19"/>
      <c r="I27" s="16"/>
      <c r="J27" s="68"/>
      <c r="K27" s="72"/>
      <c r="L27" s="68"/>
      <c r="M27" s="68"/>
      <c r="N27" s="14"/>
      <c r="O27" s="19"/>
      <c r="P27" s="16"/>
    </row>
    <row r="28" spans="1:17" s="17" customFormat="1" ht="49.5" customHeight="1" x14ac:dyDescent="0.25">
      <c r="A28" s="62"/>
      <c r="B28" s="13"/>
      <c r="C28" s="68"/>
      <c r="D28" s="72"/>
      <c r="E28" s="68"/>
      <c r="F28" s="68"/>
      <c r="G28" s="14"/>
      <c r="H28" s="19"/>
      <c r="I28" s="16"/>
      <c r="J28" s="68"/>
      <c r="K28" s="72"/>
      <c r="L28" s="68"/>
      <c r="M28" s="68"/>
      <c r="N28" s="14"/>
      <c r="O28" s="19"/>
      <c r="P28" s="16"/>
    </row>
    <row r="29" spans="1:17" s="17" customFormat="1" ht="16.5" customHeight="1" x14ac:dyDescent="0.25">
      <c r="A29" s="62"/>
      <c r="B29" s="13"/>
      <c r="C29" s="68"/>
      <c r="D29" s="72"/>
      <c r="E29" s="68"/>
      <c r="F29" s="68"/>
      <c r="G29" s="14"/>
      <c r="H29" s="19"/>
      <c r="I29" s="16"/>
      <c r="J29" s="68"/>
      <c r="K29" s="72"/>
      <c r="L29" s="68"/>
      <c r="M29" s="68"/>
      <c r="N29" s="14"/>
      <c r="O29" s="19"/>
      <c r="P29" s="16"/>
    </row>
    <row r="30" spans="1:17" s="17" customFormat="1" x14ac:dyDescent="0.25">
      <c r="A30" s="62"/>
      <c r="B30" s="13"/>
      <c r="C30" s="68"/>
      <c r="D30" s="68"/>
      <c r="E30" s="68"/>
      <c r="F30" s="68"/>
      <c r="G30" s="68"/>
      <c r="H30" s="68"/>
      <c r="I30" s="68"/>
      <c r="J30" s="68"/>
      <c r="K30" s="68"/>
      <c r="L30" s="68"/>
      <c r="M30" s="68"/>
      <c r="N30" s="68"/>
      <c r="O30" s="68"/>
      <c r="P30" s="68"/>
    </row>
    <row r="31" spans="1:17" s="17" customFormat="1" x14ac:dyDescent="0.25">
      <c r="A31" s="62"/>
      <c r="B31" s="13"/>
      <c r="C31" s="68"/>
      <c r="D31" s="68"/>
      <c r="E31" s="68"/>
      <c r="F31" s="68"/>
      <c r="G31" s="15"/>
      <c r="H31" s="19"/>
      <c r="I31" s="16"/>
      <c r="J31" s="68"/>
      <c r="K31" s="68"/>
      <c r="L31" s="68"/>
      <c r="M31" s="68"/>
      <c r="N31" s="15"/>
      <c r="O31" s="19"/>
      <c r="P31" s="16"/>
    </row>
    <row r="32" spans="1:17" s="17" customFormat="1" x14ac:dyDescent="0.25">
      <c r="A32" s="62"/>
      <c r="B32" s="13"/>
      <c r="C32" s="68"/>
      <c r="D32" s="68"/>
      <c r="E32" s="68"/>
      <c r="F32" s="68"/>
      <c r="G32" s="15"/>
      <c r="H32" s="19"/>
      <c r="I32" s="16"/>
      <c r="J32" s="68"/>
      <c r="K32" s="68"/>
      <c r="L32" s="68"/>
      <c r="M32" s="68"/>
      <c r="N32" s="15"/>
      <c r="O32" s="19"/>
      <c r="P32" s="16"/>
    </row>
    <row r="33" spans="1:16" s="17" customFormat="1" ht="14.25" customHeight="1" x14ac:dyDescent="0.25">
      <c r="A33" s="62"/>
      <c r="B33" s="13"/>
      <c r="C33" s="68"/>
      <c r="D33" s="68"/>
      <c r="E33" s="68"/>
      <c r="F33" s="68"/>
      <c r="G33" s="15"/>
      <c r="H33" s="19"/>
      <c r="I33" s="16"/>
      <c r="J33" s="68"/>
      <c r="K33" s="68"/>
      <c r="L33" s="68"/>
      <c r="M33" s="68"/>
      <c r="N33" s="15"/>
      <c r="O33" s="19"/>
      <c r="P33" s="16"/>
    </row>
    <row r="34" spans="1:16" s="17" customFormat="1" ht="33" customHeight="1" x14ac:dyDescent="0.25">
      <c r="A34" s="62"/>
      <c r="B34" s="13"/>
      <c r="C34" s="68"/>
      <c r="D34" s="68"/>
      <c r="E34" s="68"/>
      <c r="F34" s="68"/>
      <c r="G34" s="68"/>
      <c r="H34" s="68"/>
      <c r="I34" s="68"/>
      <c r="J34" s="68"/>
      <c r="K34" s="68"/>
      <c r="L34" s="68"/>
      <c r="M34" s="68"/>
      <c r="N34" s="68"/>
      <c r="O34" s="68"/>
      <c r="P34" s="68"/>
    </row>
    <row r="35" spans="1:16" s="17" customFormat="1" ht="34.5" customHeight="1" x14ac:dyDescent="0.25">
      <c r="A35" s="62"/>
      <c r="B35" s="13"/>
      <c r="C35" s="18"/>
      <c r="D35" s="68"/>
      <c r="E35" s="19"/>
      <c r="F35" s="68"/>
      <c r="G35" s="15"/>
      <c r="H35" s="19"/>
      <c r="I35" s="16"/>
      <c r="J35" s="18"/>
      <c r="K35" s="68"/>
      <c r="L35" s="19"/>
      <c r="M35" s="68"/>
      <c r="N35" s="15"/>
      <c r="O35" s="19"/>
      <c r="P35" s="16"/>
    </row>
    <row r="36" spans="1:16" s="17" customFormat="1" ht="41.25" customHeight="1" x14ac:dyDescent="0.25">
      <c r="A36" s="62"/>
      <c r="B36" s="13"/>
      <c r="C36" s="18"/>
      <c r="D36" s="68"/>
      <c r="E36" s="19"/>
      <c r="F36" s="68"/>
      <c r="G36" s="15"/>
      <c r="H36" s="19"/>
      <c r="I36" s="16"/>
      <c r="J36" s="18"/>
      <c r="K36" s="68"/>
      <c r="L36" s="19"/>
      <c r="M36" s="68"/>
      <c r="N36" s="15"/>
      <c r="O36" s="19"/>
      <c r="P36" s="16"/>
    </row>
    <row r="37" spans="1:16" s="17" customFormat="1" x14ac:dyDescent="0.25">
      <c r="A37" s="62"/>
      <c r="B37" s="13"/>
      <c r="C37" s="18"/>
      <c r="D37" s="68"/>
      <c r="E37" s="19"/>
      <c r="F37" s="68"/>
      <c r="G37" s="15"/>
      <c r="H37" s="19"/>
      <c r="I37" s="16"/>
      <c r="J37" s="18"/>
      <c r="K37" s="68"/>
      <c r="L37" s="19"/>
      <c r="M37" s="68"/>
      <c r="N37" s="15"/>
      <c r="O37" s="19"/>
      <c r="P37" s="16"/>
    </row>
    <row r="38" spans="1:16" s="17" customFormat="1" x14ac:dyDescent="0.25">
      <c r="A38" s="62"/>
      <c r="B38" s="13"/>
      <c r="C38" s="68"/>
      <c r="D38" s="68"/>
      <c r="E38" s="20"/>
      <c r="F38" s="20"/>
      <c r="G38" s="15"/>
      <c r="H38" s="19"/>
      <c r="I38" s="16"/>
      <c r="J38" s="68"/>
      <c r="K38" s="68"/>
      <c r="L38" s="20"/>
      <c r="M38" s="20"/>
      <c r="N38" s="15"/>
      <c r="O38" s="19"/>
      <c r="P38" s="16"/>
    </row>
    <row r="39" spans="1:16" s="17" customFormat="1" x14ac:dyDescent="0.25">
      <c r="A39" s="62"/>
      <c r="B39" s="13"/>
      <c r="C39" s="68"/>
      <c r="D39" s="68"/>
      <c r="E39" s="20"/>
      <c r="F39" s="20"/>
      <c r="G39" s="15"/>
      <c r="H39" s="1"/>
      <c r="I39" s="1"/>
      <c r="J39" s="68"/>
      <c r="K39" s="68"/>
      <c r="L39" s="20"/>
      <c r="M39" s="20"/>
      <c r="N39" s="15"/>
      <c r="O39" s="1"/>
      <c r="P39" s="1"/>
    </row>
    <row r="40" spans="1:16" s="17" customFormat="1" x14ac:dyDescent="0.25">
      <c r="A40" s="62"/>
      <c r="B40" s="13"/>
      <c r="C40" s="68"/>
      <c r="D40" s="68"/>
      <c r="E40" s="20"/>
      <c r="F40" s="20"/>
      <c r="G40" s="15"/>
      <c r="H40" s="1"/>
      <c r="I40" s="1"/>
      <c r="J40" s="68"/>
      <c r="K40" s="68"/>
      <c r="L40" s="20"/>
      <c r="M40" s="20"/>
      <c r="N40" s="15"/>
      <c r="O40" s="1"/>
      <c r="P40" s="1"/>
    </row>
    <row r="41" spans="1:16" s="17" customFormat="1" x14ac:dyDescent="0.25">
      <c r="A41" s="62"/>
      <c r="B41" s="13"/>
      <c r="C41" s="68"/>
      <c r="D41" s="68"/>
      <c r="E41" s="20"/>
      <c r="F41" s="20"/>
      <c r="G41" s="15"/>
      <c r="H41" s="1"/>
      <c r="I41" s="1"/>
      <c r="J41" s="68"/>
      <c r="K41" s="68"/>
      <c r="L41" s="20"/>
      <c r="M41" s="20"/>
      <c r="N41" s="15"/>
      <c r="O41" s="1"/>
      <c r="P41" s="1"/>
    </row>
    <row r="42" spans="1:16" s="17" customFormat="1" x14ac:dyDescent="0.25">
      <c r="A42" s="62"/>
      <c r="B42" s="13"/>
      <c r="C42" s="68"/>
      <c r="D42" s="68"/>
      <c r="E42" s="20"/>
      <c r="F42" s="20"/>
      <c r="G42" s="15"/>
      <c r="H42" s="1"/>
      <c r="I42" s="1"/>
      <c r="J42" s="68"/>
      <c r="K42" s="68"/>
      <c r="L42" s="20"/>
      <c r="M42" s="20"/>
      <c r="N42" s="15"/>
      <c r="O42" s="1"/>
      <c r="P42" s="1"/>
    </row>
    <row r="43" spans="1:16" s="17" customFormat="1" x14ac:dyDescent="0.25">
      <c r="A43" s="62"/>
      <c r="B43" s="13"/>
      <c r="C43" s="68"/>
      <c r="D43" s="68"/>
      <c r="E43" s="20"/>
      <c r="F43" s="20"/>
      <c r="G43" s="15"/>
      <c r="H43" s="1"/>
      <c r="I43" s="1"/>
      <c r="J43" s="68"/>
      <c r="K43" s="68"/>
      <c r="L43" s="20"/>
      <c r="M43" s="20"/>
      <c r="N43" s="15"/>
      <c r="O43" s="1"/>
      <c r="P43" s="1"/>
    </row>
    <row r="44" spans="1:16" s="17" customFormat="1" x14ac:dyDescent="0.25">
      <c r="A44" s="62"/>
      <c r="B44" s="13"/>
      <c r="C44" s="68"/>
      <c r="D44" s="68"/>
      <c r="E44" s="20"/>
      <c r="F44" s="20"/>
      <c r="G44" s="15"/>
      <c r="H44" s="1"/>
      <c r="I44" s="1"/>
      <c r="J44" s="68"/>
      <c r="K44" s="68"/>
      <c r="L44" s="20"/>
      <c r="M44" s="20"/>
      <c r="N44" s="15"/>
      <c r="O44" s="1"/>
      <c r="P44" s="1"/>
    </row>
    <row r="45" spans="1:16" s="17" customFormat="1" x14ac:dyDescent="0.25">
      <c r="A45" s="62"/>
      <c r="B45" s="13"/>
      <c r="C45" s="68"/>
      <c r="D45" s="68"/>
      <c r="E45" s="20"/>
      <c r="F45" s="20"/>
      <c r="G45" s="15"/>
      <c r="H45" s="1"/>
      <c r="I45" s="1"/>
      <c r="J45" s="68"/>
      <c r="K45" s="68"/>
      <c r="L45" s="20"/>
      <c r="M45" s="20"/>
      <c r="N45" s="15"/>
      <c r="O45" s="1"/>
      <c r="P45" s="1"/>
    </row>
    <row r="46" spans="1:16" s="17" customFormat="1" x14ac:dyDescent="0.25">
      <c r="A46" s="62"/>
      <c r="B46" s="13"/>
      <c r="C46" s="68"/>
      <c r="D46" s="68"/>
      <c r="E46" s="20"/>
      <c r="F46" s="20"/>
      <c r="G46" s="15"/>
      <c r="H46" s="1"/>
      <c r="I46" s="1"/>
      <c r="J46" s="68"/>
      <c r="K46" s="68"/>
      <c r="L46" s="20"/>
      <c r="M46" s="20"/>
      <c r="N46" s="15"/>
      <c r="O46" s="1"/>
      <c r="P46" s="1"/>
    </row>
    <row r="47" spans="1:16" s="17" customFormat="1" x14ac:dyDescent="0.25">
      <c r="A47" s="62"/>
      <c r="B47" s="13"/>
      <c r="C47" s="68"/>
      <c r="D47" s="68"/>
      <c r="E47" s="20"/>
      <c r="F47" s="20"/>
      <c r="G47" s="15"/>
      <c r="H47" s="1"/>
      <c r="I47" s="1"/>
      <c r="J47" s="68"/>
      <c r="K47" s="68"/>
      <c r="L47" s="20"/>
      <c r="M47" s="20"/>
      <c r="N47" s="15"/>
      <c r="O47" s="1"/>
      <c r="P47" s="1"/>
    </row>
    <row r="48" spans="1:16" s="17" customFormat="1" x14ac:dyDescent="0.25">
      <c r="A48" s="62"/>
      <c r="B48" s="13"/>
      <c r="C48" s="68"/>
      <c r="D48" s="68"/>
      <c r="E48" s="20"/>
      <c r="F48" s="20"/>
      <c r="G48" s="15"/>
      <c r="H48" s="1"/>
      <c r="I48" s="1"/>
      <c r="J48" s="68"/>
      <c r="K48" s="68"/>
      <c r="L48" s="20"/>
      <c r="M48" s="20"/>
      <c r="N48" s="15"/>
      <c r="O48" s="1"/>
      <c r="P48" s="1"/>
    </row>
    <row r="49" spans="1:16" s="17" customFormat="1" ht="99" customHeight="1" x14ac:dyDescent="0.25">
      <c r="A49" s="62"/>
      <c r="B49" s="13"/>
      <c r="C49" s="68"/>
      <c r="D49" s="68"/>
      <c r="E49" s="20"/>
      <c r="F49" s="20"/>
      <c r="G49" s="15"/>
      <c r="H49" s="1"/>
      <c r="I49" s="1"/>
      <c r="J49" s="68"/>
      <c r="K49" s="68"/>
      <c r="L49" s="20"/>
      <c r="M49" s="20"/>
      <c r="N49" s="15"/>
      <c r="O49" s="1"/>
      <c r="P49" s="1"/>
    </row>
    <row r="50" spans="1:16" s="17" customFormat="1" x14ac:dyDescent="0.25">
      <c r="A50" s="62"/>
      <c r="B50" s="13"/>
      <c r="C50" s="68"/>
      <c r="D50" s="68"/>
      <c r="E50" s="20"/>
      <c r="F50" s="20"/>
      <c r="G50" s="15"/>
      <c r="H50" s="1"/>
      <c r="I50" s="1"/>
      <c r="J50" s="68"/>
      <c r="K50" s="68"/>
      <c r="L50" s="20"/>
      <c r="M50" s="20"/>
      <c r="N50" s="15"/>
      <c r="O50" s="1"/>
      <c r="P50" s="1"/>
    </row>
    <row r="51" spans="1:16" s="17" customFormat="1" x14ac:dyDescent="0.25">
      <c r="A51" s="62"/>
      <c r="B51" s="13"/>
      <c r="C51" s="68"/>
      <c r="D51" s="68"/>
      <c r="E51" s="68"/>
      <c r="F51" s="68"/>
      <c r="G51" s="15"/>
      <c r="H51" s="19"/>
      <c r="I51" s="16"/>
      <c r="J51" s="68"/>
      <c r="K51" s="68"/>
      <c r="L51" s="68"/>
      <c r="M51" s="68"/>
      <c r="N51" s="15"/>
      <c r="O51" s="19"/>
      <c r="P51" s="16"/>
    </row>
    <row r="52" spans="1:16" s="17" customFormat="1" x14ac:dyDescent="0.25">
      <c r="A52" s="62"/>
      <c r="B52" s="13"/>
      <c r="C52" s="68"/>
      <c r="D52" s="68"/>
      <c r="E52" s="68"/>
      <c r="F52" s="68"/>
      <c r="G52" s="15"/>
      <c r="H52" s="19"/>
      <c r="I52" s="16"/>
      <c r="J52" s="68"/>
      <c r="K52" s="68"/>
      <c r="L52" s="68"/>
      <c r="M52" s="68"/>
      <c r="N52" s="15"/>
      <c r="O52" s="19"/>
      <c r="P52" s="16"/>
    </row>
    <row r="53" spans="1:16" s="17" customFormat="1" ht="45.75" customHeight="1" x14ac:dyDescent="0.25">
      <c r="A53" s="62"/>
      <c r="B53" s="49"/>
      <c r="C53" s="69"/>
      <c r="D53" s="69"/>
      <c r="E53" s="69"/>
      <c r="F53" s="69"/>
      <c r="G53" s="69"/>
      <c r="H53" s="69"/>
      <c r="I53" s="69"/>
      <c r="J53" s="69"/>
      <c r="K53" s="69"/>
      <c r="L53" s="69"/>
      <c r="M53" s="69"/>
      <c r="N53" s="69"/>
      <c r="O53" s="69"/>
      <c r="P53" s="69"/>
    </row>
    <row r="54" spans="1:16" s="50" customFormat="1" ht="18.75" customHeight="1" x14ac:dyDescent="0.25">
      <c r="A54" s="208"/>
      <c r="B54" s="208"/>
      <c r="C54" s="208"/>
      <c r="D54" s="208"/>
      <c r="E54" s="208"/>
      <c r="F54" s="208"/>
      <c r="G54" s="208"/>
      <c r="H54" s="70"/>
      <c r="I54" s="32"/>
    </row>
    <row r="55" spans="1:16" s="50" customFormat="1" ht="41.25" customHeight="1" x14ac:dyDescent="0.25">
      <c r="A55" s="208"/>
      <c r="B55" s="208"/>
      <c r="C55" s="208"/>
      <c r="D55" s="208"/>
      <c r="E55" s="208"/>
      <c r="F55" s="208"/>
      <c r="G55" s="208"/>
      <c r="H55" s="70"/>
      <c r="I55" s="32"/>
    </row>
    <row r="56" spans="1:16" s="50" customFormat="1" ht="38.25" customHeight="1" x14ac:dyDescent="0.25">
      <c r="A56" s="208"/>
      <c r="B56" s="208"/>
      <c r="C56" s="208"/>
      <c r="D56" s="208"/>
      <c r="E56" s="208"/>
      <c r="F56" s="208"/>
      <c r="G56" s="208"/>
      <c r="H56" s="73"/>
      <c r="I56" s="32"/>
    </row>
    <row r="57" spans="1:16" s="50" customFormat="1" ht="18.75" customHeight="1" x14ac:dyDescent="0.25">
      <c r="A57" s="209"/>
      <c r="B57" s="209"/>
      <c r="C57" s="209"/>
      <c r="D57" s="209"/>
      <c r="E57" s="209"/>
      <c r="F57" s="209"/>
      <c r="G57" s="209"/>
      <c r="H57" s="70"/>
      <c r="I57" s="32"/>
    </row>
    <row r="58" spans="1:16" s="50" customFormat="1" ht="217.5" customHeight="1" x14ac:dyDescent="0.25">
      <c r="A58" s="204"/>
      <c r="B58" s="207"/>
      <c r="C58" s="207"/>
      <c r="D58" s="207"/>
      <c r="E58" s="207"/>
      <c r="F58" s="207"/>
      <c r="G58" s="207"/>
      <c r="H58" s="70"/>
      <c r="I58" s="32"/>
    </row>
    <row r="59" spans="1:16" ht="53.25" customHeight="1" x14ac:dyDescent="0.25">
      <c r="A59" s="204"/>
      <c r="B59" s="205"/>
      <c r="C59" s="205"/>
      <c r="D59" s="205"/>
      <c r="E59" s="205"/>
      <c r="F59" s="205"/>
      <c r="G59" s="205"/>
    </row>
    <row r="60" spans="1:16" x14ac:dyDescent="0.25">
      <c r="A60" s="206"/>
      <c r="B60" s="206"/>
      <c r="C60" s="206"/>
      <c r="D60" s="206"/>
      <c r="E60" s="206"/>
      <c r="F60" s="206"/>
      <c r="G60" s="206"/>
    </row>
    <row r="61" spans="1:16" x14ac:dyDescent="0.25">
      <c r="B61" s="73"/>
    </row>
    <row r="65" spans="2:2" x14ac:dyDescent="0.25">
      <c r="B65" s="73"/>
    </row>
  </sheetData>
  <mergeCells count="27">
    <mergeCell ref="J19:M19"/>
    <mergeCell ref="N19:P19"/>
    <mergeCell ref="J17:P17"/>
    <mergeCell ref="J18:P18"/>
    <mergeCell ref="G19:I19"/>
    <mergeCell ref="A17:A20"/>
    <mergeCell ref="C19:F19"/>
    <mergeCell ref="C17:I17"/>
    <mergeCell ref="B17:B20"/>
    <mergeCell ref="C18:I18"/>
    <mergeCell ref="A16:P16"/>
    <mergeCell ref="A4:P4"/>
    <mergeCell ref="A5:P5"/>
    <mergeCell ref="A6:P6"/>
    <mergeCell ref="A7:P7"/>
    <mergeCell ref="A12:P12"/>
    <mergeCell ref="A13:P13"/>
    <mergeCell ref="A15:P15"/>
    <mergeCell ref="A11:P11"/>
    <mergeCell ref="D9:I9"/>
    <mergeCell ref="A59:G59"/>
    <mergeCell ref="A60:G60"/>
    <mergeCell ref="A58:G58"/>
    <mergeCell ref="A54:G54"/>
    <mergeCell ref="A55:G55"/>
    <mergeCell ref="A56:G56"/>
    <mergeCell ref="A57:G57"/>
  </mergeCells>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rowBreaks count="1" manualBreakCount="1">
    <brk id="3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3"/>
  <sheetViews>
    <sheetView view="pageBreakPreview" zoomScale="70" zoomScaleNormal="70" zoomScaleSheetLayoutView="70" workbookViewId="0">
      <selection activeCell="D10" sqref="D10"/>
    </sheetView>
  </sheetViews>
  <sheetFormatPr defaultColWidth="9" defaultRowHeight="15.75" x14ac:dyDescent="0.25"/>
  <cols>
    <col min="1" max="1" width="11"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0.375" style="4" customWidth="1"/>
    <col min="11" max="11" width="30.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A1" s="125"/>
      <c r="B1" s="125"/>
      <c r="C1" s="125"/>
      <c r="D1" s="125"/>
      <c r="E1" s="125"/>
      <c r="F1" s="125"/>
      <c r="G1" s="138"/>
      <c r="H1" s="138"/>
      <c r="I1" s="125"/>
      <c r="J1" s="125"/>
      <c r="K1" s="125"/>
      <c r="L1" s="125"/>
      <c r="M1" s="125"/>
      <c r="N1" s="125"/>
      <c r="O1" s="125"/>
      <c r="P1" s="128" t="s">
        <v>11</v>
      </c>
      <c r="Q1" s="125"/>
      <c r="R1" s="125"/>
      <c r="S1" s="125"/>
      <c r="T1" s="125"/>
      <c r="U1" s="125"/>
      <c r="V1" s="125"/>
      <c r="W1" s="125"/>
      <c r="X1" s="125"/>
      <c r="Y1" s="125"/>
      <c r="Z1" s="125"/>
      <c r="AA1" s="125"/>
      <c r="AB1" s="125"/>
      <c r="AC1" s="125"/>
      <c r="AD1" s="125"/>
      <c r="AE1" s="125"/>
      <c r="AF1" s="125"/>
      <c r="AG1" s="125"/>
    </row>
    <row r="2" spans="1:33" ht="18.75" x14ac:dyDescent="0.3">
      <c r="A2" s="125"/>
      <c r="B2" s="125"/>
      <c r="C2" s="125"/>
      <c r="D2" s="125"/>
      <c r="E2" s="125"/>
      <c r="F2" s="125"/>
      <c r="G2" s="138"/>
      <c r="H2" s="138"/>
      <c r="I2" s="125"/>
      <c r="J2" s="125"/>
      <c r="K2" s="125"/>
      <c r="L2" s="125"/>
      <c r="M2" s="125"/>
      <c r="N2" s="125"/>
      <c r="O2" s="125"/>
      <c r="P2" s="129" t="s">
        <v>10</v>
      </c>
      <c r="Q2" s="125"/>
      <c r="R2" s="125"/>
      <c r="S2" s="125"/>
      <c r="T2" s="125"/>
      <c r="U2" s="125"/>
      <c r="V2" s="125"/>
      <c r="W2" s="125"/>
      <c r="X2" s="125"/>
      <c r="Y2" s="125"/>
      <c r="Z2" s="125"/>
      <c r="AA2" s="125"/>
      <c r="AB2" s="125"/>
      <c r="AC2" s="125"/>
      <c r="AD2" s="125"/>
      <c r="AE2" s="125"/>
      <c r="AF2" s="125"/>
      <c r="AG2" s="125"/>
    </row>
    <row r="3" spans="1:33" ht="18.75" x14ac:dyDescent="0.3">
      <c r="A3" s="125"/>
      <c r="B3" s="125"/>
      <c r="C3" s="125"/>
      <c r="D3" s="125"/>
      <c r="E3" s="125"/>
      <c r="F3" s="125"/>
      <c r="G3" s="138"/>
      <c r="H3" s="138"/>
      <c r="I3" s="125"/>
      <c r="J3" s="125"/>
      <c r="K3" s="125"/>
      <c r="L3" s="125"/>
      <c r="M3" s="125"/>
      <c r="N3" s="125"/>
      <c r="O3" s="125"/>
      <c r="P3" s="129" t="s">
        <v>71</v>
      </c>
      <c r="Q3" s="125"/>
      <c r="R3" s="125"/>
      <c r="S3" s="125"/>
      <c r="T3" s="125"/>
      <c r="U3" s="125"/>
      <c r="V3" s="125"/>
      <c r="W3" s="125"/>
      <c r="X3" s="125"/>
      <c r="Y3" s="125"/>
      <c r="Z3" s="125"/>
      <c r="AA3" s="125"/>
      <c r="AB3" s="125"/>
      <c r="AC3" s="125"/>
      <c r="AD3" s="125"/>
      <c r="AE3" s="125"/>
      <c r="AF3" s="125"/>
      <c r="AG3" s="125"/>
    </row>
    <row r="4" spans="1:33" ht="45" customHeight="1" x14ac:dyDescent="0.25">
      <c r="A4" s="211" t="s">
        <v>13</v>
      </c>
      <c r="B4" s="211"/>
      <c r="C4" s="211"/>
      <c r="D4" s="211"/>
      <c r="E4" s="211"/>
      <c r="F4" s="211"/>
      <c r="G4" s="211"/>
      <c r="H4" s="211"/>
      <c r="I4" s="211"/>
      <c r="J4" s="211"/>
      <c r="K4" s="211"/>
      <c r="L4" s="211"/>
      <c r="M4" s="211"/>
      <c r="N4" s="211"/>
      <c r="O4" s="211"/>
      <c r="P4" s="211"/>
      <c r="Q4" s="135"/>
      <c r="R4" s="135"/>
      <c r="S4" s="135"/>
      <c r="T4" s="130"/>
      <c r="U4" s="130"/>
      <c r="V4" s="130"/>
      <c r="W4" s="130"/>
      <c r="X4" s="130"/>
      <c r="Y4" s="130"/>
      <c r="Z4" s="130"/>
      <c r="AA4" s="130"/>
      <c r="AB4" s="130"/>
      <c r="AC4" s="130"/>
      <c r="AD4" s="130"/>
      <c r="AE4" s="130"/>
      <c r="AF4" s="130"/>
      <c r="AG4" s="130"/>
    </row>
    <row r="5" spans="1:33" ht="18.75" x14ac:dyDescent="0.3">
      <c r="A5" s="212"/>
      <c r="B5" s="212"/>
      <c r="C5" s="212"/>
      <c r="D5" s="212"/>
      <c r="E5" s="212"/>
      <c r="F5" s="212"/>
      <c r="G5" s="212"/>
      <c r="H5" s="212"/>
      <c r="I5" s="212"/>
      <c r="J5" s="212"/>
      <c r="K5" s="212"/>
      <c r="L5" s="212"/>
      <c r="M5" s="212"/>
      <c r="N5" s="212"/>
      <c r="O5" s="212"/>
      <c r="P5" s="212"/>
      <c r="Q5" s="131"/>
      <c r="R5" s="131"/>
      <c r="S5" s="131"/>
      <c r="T5" s="131"/>
      <c r="U5" s="131"/>
      <c r="V5" s="131"/>
      <c r="W5" s="131"/>
      <c r="X5" s="131"/>
      <c r="Y5" s="131"/>
      <c r="Z5" s="131"/>
      <c r="AA5" s="131"/>
      <c r="AB5" s="131"/>
      <c r="AC5" s="131"/>
      <c r="AD5" s="131"/>
      <c r="AE5" s="131"/>
      <c r="AF5" s="131"/>
      <c r="AG5" s="131"/>
    </row>
    <row r="6" spans="1:33" ht="18.75" x14ac:dyDescent="0.25">
      <c r="A6" s="229" t="s">
        <v>75</v>
      </c>
      <c r="B6" s="230"/>
      <c r="C6" s="230"/>
      <c r="D6" s="230"/>
      <c r="E6" s="230"/>
      <c r="F6" s="230"/>
      <c r="G6" s="230"/>
      <c r="H6" s="230"/>
      <c r="I6" s="230"/>
      <c r="J6" s="230"/>
      <c r="K6" s="230"/>
      <c r="L6" s="230"/>
      <c r="M6" s="230"/>
      <c r="N6" s="230"/>
      <c r="O6" s="230"/>
      <c r="P6" s="230"/>
      <c r="Q6" s="132"/>
      <c r="R6" s="132"/>
      <c r="S6" s="132"/>
      <c r="T6" s="132"/>
      <c r="U6" s="132"/>
      <c r="V6" s="132"/>
      <c r="W6" s="132"/>
      <c r="X6" s="132"/>
      <c r="Y6" s="132"/>
      <c r="Z6" s="132"/>
      <c r="AA6" s="132"/>
      <c r="AB6" s="132"/>
      <c r="AC6" s="132"/>
      <c r="AD6" s="132"/>
      <c r="AE6" s="132"/>
      <c r="AF6" s="132"/>
      <c r="AG6" s="132"/>
    </row>
    <row r="7" spans="1:33" x14ac:dyDescent="0.25">
      <c r="A7" s="214" t="s">
        <v>34</v>
      </c>
      <c r="B7" s="214"/>
      <c r="C7" s="214"/>
      <c r="D7" s="214"/>
      <c r="E7" s="214"/>
      <c r="F7" s="214"/>
      <c r="G7" s="214"/>
      <c r="H7" s="214"/>
      <c r="I7" s="214"/>
      <c r="J7" s="214"/>
      <c r="K7" s="214"/>
      <c r="L7" s="214"/>
      <c r="M7" s="214"/>
      <c r="N7" s="214"/>
      <c r="O7" s="214"/>
      <c r="P7" s="214"/>
      <c r="Q7" s="136"/>
      <c r="R7" s="136"/>
      <c r="S7" s="136"/>
      <c r="T7" s="133"/>
      <c r="U7" s="133"/>
      <c r="V7" s="133"/>
      <c r="W7" s="133"/>
      <c r="X7" s="133"/>
      <c r="Y7" s="133"/>
      <c r="Z7" s="133"/>
      <c r="AA7" s="133"/>
      <c r="AB7" s="133"/>
      <c r="AC7" s="133"/>
      <c r="AD7" s="133"/>
      <c r="AE7" s="133"/>
      <c r="AF7" s="133"/>
      <c r="AG7" s="133"/>
    </row>
    <row r="8" spans="1:33" ht="21" customHeight="1" x14ac:dyDescent="0.3">
      <c r="A8" s="127" t="s">
        <v>64</v>
      </c>
      <c r="B8" s="127"/>
      <c r="C8" s="127"/>
      <c r="D8" s="127">
        <v>2021</v>
      </c>
      <c r="E8" s="188"/>
      <c r="F8" s="188"/>
      <c r="G8" s="188"/>
      <c r="H8" s="188"/>
      <c r="I8" s="188"/>
      <c r="J8" s="188"/>
      <c r="K8" s="188"/>
      <c r="L8" s="127"/>
      <c r="M8" s="127"/>
      <c r="N8" s="127"/>
      <c r="O8" s="127"/>
      <c r="P8" s="127"/>
      <c r="Q8" s="137"/>
      <c r="R8" s="137"/>
      <c r="S8" s="137"/>
      <c r="T8" s="134"/>
      <c r="U8" s="134"/>
      <c r="V8" s="134"/>
      <c r="W8" s="134"/>
      <c r="X8" s="134"/>
      <c r="Y8" s="134"/>
      <c r="Z8" s="134"/>
      <c r="AA8" s="134"/>
      <c r="AB8" s="134"/>
      <c r="AC8" s="134"/>
      <c r="AD8" s="134"/>
      <c r="AE8" s="134"/>
      <c r="AF8" s="134"/>
      <c r="AG8" s="134"/>
    </row>
    <row r="9" spans="1:33" ht="69" customHeight="1" x14ac:dyDescent="0.3">
      <c r="A9" s="139" t="s">
        <v>59</v>
      </c>
      <c r="B9" s="139"/>
      <c r="C9" s="139"/>
      <c r="D9" s="231" t="s">
        <v>121</v>
      </c>
      <c r="E9" s="231"/>
      <c r="F9" s="231"/>
      <c r="G9" s="231"/>
      <c r="H9" s="231"/>
      <c r="I9" s="231"/>
      <c r="J9" s="231"/>
      <c r="K9" s="231"/>
      <c r="L9" s="139"/>
      <c r="M9" s="139"/>
      <c r="N9" s="139"/>
      <c r="O9" s="139"/>
      <c r="P9" s="139"/>
      <c r="Q9" s="137"/>
      <c r="R9" s="137"/>
      <c r="S9" s="137"/>
      <c r="T9" s="134"/>
      <c r="U9" s="134"/>
      <c r="V9" s="134"/>
      <c r="W9" s="134"/>
      <c r="X9" s="134"/>
      <c r="Y9" s="134"/>
      <c r="Z9" s="134"/>
      <c r="AA9" s="134"/>
      <c r="AB9" s="134"/>
      <c r="AC9" s="134"/>
      <c r="AD9" s="134"/>
      <c r="AE9" s="134"/>
      <c r="AF9" s="134"/>
      <c r="AG9" s="134"/>
    </row>
    <row r="10" spans="1:33" ht="18.75" x14ac:dyDescent="0.25">
      <c r="A10" s="139" t="s">
        <v>36</v>
      </c>
      <c r="B10" s="139"/>
      <c r="C10" s="139"/>
      <c r="D10" s="186" t="s">
        <v>88</v>
      </c>
      <c r="E10" s="139"/>
      <c r="F10" s="139"/>
      <c r="G10" s="139"/>
      <c r="H10" s="139"/>
      <c r="I10" s="139"/>
      <c r="J10" s="139"/>
      <c r="K10" s="139"/>
      <c r="L10" s="139"/>
      <c r="M10" s="139"/>
      <c r="N10" s="139"/>
      <c r="O10" s="139"/>
      <c r="P10" s="139"/>
      <c r="Q10" s="130"/>
      <c r="R10" s="130"/>
      <c r="S10" s="130"/>
      <c r="T10" s="130"/>
      <c r="U10" s="130"/>
      <c r="V10" s="130"/>
      <c r="W10" s="130"/>
      <c r="X10" s="130"/>
      <c r="Y10" s="130"/>
      <c r="Z10" s="130"/>
      <c r="AA10" s="130"/>
      <c r="AB10" s="130"/>
      <c r="AC10" s="130"/>
      <c r="AD10" s="130"/>
      <c r="AE10" s="130"/>
      <c r="AF10" s="130"/>
      <c r="AG10" s="130"/>
    </row>
    <row r="11" spans="1:33" ht="18.75" x14ac:dyDescent="0.3">
      <c r="A11" s="228" t="s">
        <v>87</v>
      </c>
      <c r="B11" s="228"/>
      <c r="C11" s="228"/>
      <c r="D11" s="228"/>
      <c r="E11" s="228"/>
      <c r="F11" s="228"/>
      <c r="G11" s="228"/>
      <c r="H11" s="228"/>
      <c r="I11" s="228"/>
      <c r="J11" s="228"/>
      <c r="K11" s="228"/>
      <c r="L11" s="228"/>
      <c r="M11" s="228"/>
      <c r="N11" s="228"/>
      <c r="O11" s="228"/>
      <c r="P11" s="228"/>
      <c r="Q11" s="137"/>
      <c r="R11" s="137"/>
      <c r="S11" s="137"/>
      <c r="T11" s="134"/>
      <c r="U11" s="134"/>
      <c r="V11" s="134"/>
      <c r="W11" s="134"/>
      <c r="X11" s="134"/>
      <c r="Y11" s="134"/>
      <c r="Z11" s="134"/>
      <c r="AA11" s="134"/>
      <c r="AB11" s="134"/>
      <c r="AC11" s="134"/>
      <c r="AD11" s="134"/>
      <c r="AE11" s="134"/>
      <c r="AF11" s="134"/>
      <c r="AG11" s="134"/>
    </row>
    <row r="12" spans="1:33" s="37" customFormat="1" ht="22.5" customHeight="1" x14ac:dyDescent="0.3">
      <c r="A12" s="215" t="s">
        <v>12</v>
      </c>
      <c r="B12" s="215"/>
      <c r="C12" s="215"/>
      <c r="D12" s="215"/>
      <c r="E12" s="215"/>
      <c r="F12" s="215"/>
      <c r="G12" s="215"/>
      <c r="H12" s="215"/>
      <c r="I12" s="215"/>
      <c r="J12" s="215"/>
      <c r="K12" s="215"/>
      <c r="L12" s="215"/>
      <c r="M12" s="215"/>
      <c r="N12" s="215"/>
      <c r="O12" s="215"/>
      <c r="P12" s="215"/>
      <c r="Q12" s="127"/>
      <c r="R12" s="127"/>
      <c r="S12" s="127"/>
      <c r="T12" s="126"/>
      <c r="U12" s="126"/>
      <c r="V12" s="126"/>
      <c r="W12" s="126"/>
      <c r="X12" s="126"/>
      <c r="Y12" s="126"/>
      <c r="Z12" s="126"/>
      <c r="AA12" s="126"/>
      <c r="AB12" s="126"/>
      <c r="AC12" s="126"/>
      <c r="AD12" s="126"/>
      <c r="AE12" s="126"/>
      <c r="AF12" s="126"/>
      <c r="AG12" s="126"/>
    </row>
    <row r="13" spans="1:33" s="37" customFormat="1" ht="18.75" x14ac:dyDescent="0.3">
      <c r="A13" s="227" t="s">
        <v>74</v>
      </c>
      <c r="B13" s="227"/>
      <c r="C13" s="227"/>
      <c r="D13" s="227"/>
      <c r="E13" s="227"/>
      <c r="F13" s="227"/>
      <c r="G13" s="227"/>
      <c r="H13" s="227"/>
      <c r="I13" s="227"/>
      <c r="J13" s="227"/>
      <c r="K13" s="227"/>
      <c r="L13" s="227"/>
      <c r="M13" s="227"/>
      <c r="N13" s="227"/>
      <c r="O13" s="227"/>
      <c r="P13" s="227"/>
      <c r="Q13" s="127"/>
      <c r="R13" s="127"/>
      <c r="S13" s="127"/>
      <c r="T13" s="126"/>
      <c r="U13" s="126"/>
      <c r="V13" s="126"/>
      <c r="W13" s="126"/>
      <c r="X13" s="126"/>
      <c r="Y13" s="126"/>
      <c r="Z13" s="126"/>
      <c r="AA13" s="126"/>
      <c r="AB13" s="126"/>
      <c r="AC13" s="126"/>
      <c r="AD13" s="126"/>
      <c r="AE13" s="126"/>
      <c r="AF13" s="126"/>
      <c r="AG13" s="126"/>
    </row>
    <row r="14" spans="1:33" s="37" customFormat="1" ht="18.75" x14ac:dyDescent="0.3">
      <c r="A14" s="139" t="s">
        <v>60</v>
      </c>
      <c r="B14" s="139"/>
      <c r="C14" s="139"/>
      <c r="D14" s="140" t="s">
        <v>40</v>
      </c>
      <c r="E14" s="139"/>
      <c r="F14" s="139"/>
      <c r="G14" s="139"/>
      <c r="H14" s="139"/>
      <c r="I14" s="139"/>
      <c r="J14" s="139"/>
      <c r="K14" s="139"/>
      <c r="L14" s="139"/>
      <c r="M14" s="139"/>
      <c r="N14" s="139"/>
      <c r="O14" s="139"/>
      <c r="P14" s="139"/>
      <c r="Q14" s="127"/>
      <c r="R14" s="127"/>
      <c r="S14" s="127"/>
      <c r="T14" s="126"/>
      <c r="U14" s="126"/>
      <c r="V14" s="126"/>
      <c r="W14" s="126"/>
      <c r="X14" s="126"/>
      <c r="Y14" s="126"/>
      <c r="Z14" s="126"/>
      <c r="AA14" s="126"/>
      <c r="AB14" s="126"/>
      <c r="AC14" s="126"/>
      <c r="AD14" s="126"/>
      <c r="AE14" s="126"/>
      <c r="AF14" s="126"/>
      <c r="AG14" s="126"/>
    </row>
    <row r="15" spans="1:33" s="37" customFormat="1" ht="18.75" customHeight="1" x14ac:dyDescent="0.3">
      <c r="A15" s="215" t="s">
        <v>17</v>
      </c>
      <c r="B15" s="215"/>
      <c r="C15" s="215"/>
      <c r="D15" s="215"/>
      <c r="E15" s="215"/>
      <c r="F15" s="215"/>
      <c r="G15" s="215"/>
      <c r="H15" s="215"/>
      <c r="I15" s="215"/>
      <c r="J15" s="215"/>
      <c r="K15" s="215"/>
      <c r="L15" s="215"/>
      <c r="M15" s="215"/>
      <c r="N15" s="215"/>
      <c r="O15" s="215"/>
      <c r="P15" s="215"/>
      <c r="Q15" s="127"/>
      <c r="R15" s="127"/>
      <c r="S15" s="127"/>
      <c r="T15" s="126"/>
      <c r="U15" s="126"/>
      <c r="V15" s="126"/>
      <c r="W15" s="126"/>
      <c r="X15" s="126"/>
      <c r="Y15" s="126"/>
      <c r="Z15" s="126"/>
      <c r="AA15" s="126"/>
      <c r="AB15" s="126"/>
      <c r="AC15" s="126"/>
      <c r="AD15" s="126"/>
      <c r="AE15" s="126"/>
      <c r="AF15" s="126"/>
      <c r="AG15" s="126"/>
    </row>
    <row r="16" spans="1:33" s="17" customFormat="1" x14ac:dyDescent="0.25">
      <c r="A16" s="63"/>
      <c r="B16" s="24"/>
      <c r="C16" s="25"/>
      <c r="D16" s="26"/>
      <c r="E16" s="26"/>
      <c r="F16" s="26"/>
      <c r="G16" s="23"/>
      <c r="H16" s="23"/>
      <c r="I16" s="27"/>
      <c r="J16" s="3"/>
      <c r="K16" s="4"/>
      <c r="L16" s="4"/>
    </row>
    <row r="17" spans="1:18" s="17" customFormat="1" ht="51" customHeight="1" x14ac:dyDescent="0.25">
      <c r="A17" s="226" t="s">
        <v>77</v>
      </c>
      <c r="B17" s="226"/>
      <c r="C17" s="226"/>
      <c r="D17" s="226"/>
      <c r="E17" s="226"/>
      <c r="F17" s="226"/>
      <c r="G17" s="226"/>
      <c r="H17" s="226"/>
      <c r="I17" s="226"/>
      <c r="J17" s="226"/>
      <c r="K17" s="226"/>
      <c r="L17" s="226"/>
      <c r="M17" s="226"/>
      <c r="N17" s="226"/>
      <c r="O17" s="226"/>
      <c r="P17" s="226"/>
    </row>
    <row r="18" spans="1:18" s="17" customFormat="1" x14ac:dyDescent="0.25">
      <c r="A18" s="219" t="s">
        <v>0</v>
      </c>
      <c r="B18" s="220" t="s">
        <v>2</v>
      </c>
      <c r="C18" s="221" t="s">
        <v>8</v>
      </c>
      <c r="D18" s="221"/>
      <c r="E18" s="221"/>
      <c r="F18" s="221"/>
      <c r="G18" s="221"/>
      <c r="H18" s="221"/>
      <c r="I18" s="221"/>
      <c r="J18" s="221" t="s">
        <v>9</v>
      </c>
      <c r="K18" s="221"/>
      <c r="L18" s="221"/>
      <c r="M18" s="221"/>
      <c r="N18" s="221"/>
      <c r="O18" s="221"/>
      <c r="P18" s="221"/>
    </row>
    <row r="19" spans="1:18" s="17" customFormat="1" ht="47.25" customHeight="1" x14ac:dyDescent="0.25">
      <c r="A19" s="219"/>
      <c r="B19" s="220"/>
      <c r="C19" s="220" t="s">
        <v>67</v>
      </c>
      <c r="D19" s="220"/>
      <c r="E19" s="220"/>
      <c r="F19" s="220"/>
      <c r="G19" s="220"/>
      <c r="H19" s="220"/>
      <c r="I19" s="220"/>
      <c r="J19" s="220" t="s">
        <v>68</v>
      </c>
      <c r="K19" s="220"/>
      <c r="L19" s="220"/>
      <c r="M19" s="220"/>
      <c r="N19" s="220"/>
      <c r="O19" s="220"/>
      <c r="P19" s="220"/>
    </row>
    <row r="20" spans="1:18" ht="33.75" customHeight="1" x14ac:dyDescent="0.25">
      <c r="A20" s="219"/>
      <c r="B20" s="220"/>
      <c r="C20" s="220" t="s">
        <v>5</v>
      </c>
      <c r="D20" s="220"/>
      <c r="E20" s="220"/>
      <c r="F20" s="220"/>
      <c r="G20" s="220" t="s">
        <v>24</v>
      </c>
      <c r="H20" s="225"/>
      <c r="I20" s="225"/>
      <c r="J20" s="220" t="s">
        <v>5</v>
      </c>
      <c r="K20" s="220"/>
      <c r="L20" s="220"/>
      <c r="M20" s="220"/>
      <c r="N20" s="220" t="s">
        <v>24</v>
      </c>
      <c r="O20" s="225"/>
      <c r="P20" s="225"/>
    </row>
    <row r="21" spans="1:18" s="7" customFormat="1" ht="63" x14ac:dyDescent="0.25">
      <c r="A21" s="219"/>
      <c r="B21" s="220"/>
      <c r="C21" s="123" t="s">
        <v>7</v>
      </c>
      <c r="D21" s="123" t="s">
        <v>3</v>
      </c>
      <c r="E21" s="123" t="s">
        <v>22</v>
      </c>
      <c r="F21" s="123" t="s">
        <v>4</v>
      </c>
      <c r="G21" s="123" t="s">
        <v>6</v>
      </c>
      <c r="H21" s="123" t="s">
        <v>14</v>
      </c>
      <c r="I21" s="11" t="s">
        <v>15</v>
      </c>
      <c r="J21" s="123" t="s">
        <v>7</v>
      </c>
      <c r="K21" s="123" t="s">
        <v>3</v>
      </c>
      <c r="L21" s="123" t="s">
        <v>22</v>
      </c>
      <c r="M21" s="123" t="s">
        <v>4</v>
      </c>
      <c r="N21" s="123" t="s">
        <v>6</v>
      </c>
      <c r="O21" s="123" t="s">
        <v>16</v>
      </c>
      <c r="P21" s="11" t="s">
        <v>15</v>
      </c>
      <c r="Q21" s="120" t="s">
        <v>61</v>
      </c>
      <c r="R21" s="120" t="s">
        <v>62</v>
      </c>
    </row>
    <row r="22" spans="1:18" s="10" customFormat="1" x14ac:dyDescent="0.25">
      <c r="A22" s="124">
        <v>1</v>
      </c>
      <c r="B22" s="123">
        <v>2</v>
      </c>
      <c r="C22" s="123">
        <v>3</v>
      </c>
      <c r="D22" s="123">
        <v>4</v>
      </c>
      <c r="E22" s="123">
        <v>5</v>
      </c>
      <c r="F22" s="123">
        <v>6</v>
      </c>
      <c r="G22" s="123">
        <v>7</v>
      </c>
      <c r="H22" s="123">
        <v>8</v>
      </c>
      <c r="I22" s="11">
        <v>9</v>
      </c>
      <c r="J22" s="123">
        <v>10</v>
      </c>
      <c r="K22" s="11">
        <v>11</v>
      </c>
      <c r="L22" s="123">
        <v>12</v>
      </c>
      <c r="M22" s="11">
        <v>13</v>
      </c>
      <c r="N22" s="123">
        <v>14</v>
      </c>
      <c r="O22" s="11">
        <v>15</v>
      </c>
      <c r="P22" s="123">
        <v>16</v>
      </c>
    </row>
    <row r="23" spans="1:18" s="127" customFormat="1" ht="24.75" customHeight="1" x14ac:dyDescent="0.25">
      <c r="A23" s="200">
        <v>1</v>
      </c>
      <c r="B23" s="12" t="s">
        <v>89</v>
      </c>
      <c r="C23" s="201" t="s">
        <v>23</v>
      </c>
      <c r="D23" s="201" t="s">
        <v>23</v>
      </c>
      <c r="E23" s="201" t="s">
        <v>23</v>
      </c>
      <c r="F23" s="201" t="s">
        <v>23</v>
      </c>
      <c r="G23" s="201" t="s">
        <v>23</v>
      </c>
      <c r="H23" s="201" t="s">
        <v>23</v>
      </c>
      <c r="I23" s="201" t="s">
        <v>23</v>
      </c>
      <c r="J23" s="201" t="s">
        <v>23</v>
      </c>
      <c r="K23" s="201" t="s">
        <v>23</v>
      </c>
      <c r="L23" s="201" t="s">
        <v>23</v>
      </c>
      <c r="M23" s="201" t="s">
        <v>23</v>
      </c>
      <c r="N23" s="201" t="s">
        <v>23</v>
      </c>
      <c r="O23" s="201" t="s">
        <v>23</v>
      </c>
      <c r="P23" s="201" t="s">
        <v>23</v>
      </c>
    </row>
    <row r="24" spans="1:18" s="127" customFormat="1" ht="44.25" customHeight="1" x14ac:dyDescent="0.25">
      <c r="A24" s="200" t="s">
        <v>90</v>
      </c>
      <c r="B24" s="201" t="s">
        <v>91</v>
      </c>
      <c r="C24" s="201" t="s">
        <v>23</v>
      </c>
      <c r="D24" s="201" t="s">
        <v>23</v>
      </c>
      <c r="E24" s="201" t="s">
        <v>23</v>
      </c>
      <c r="F24" s="201" t="s">
        <v>23</v>
      </c>
      <c r="G24" s="14" t="s">
        <v>23</v>
      </c>
      <c r="H24" s="77" t="s">
        <v>23</v>
      </c>
      <c r="I24" s="202" t="s">
        <v>23</v>
      </c>
      <c r="J24" s="201">
        <v>0.23</v>
      </c>
      <c r="K24" s="201" t="s">
        <v>92</v>
      </c>
      <c r="L24" s="201">
        <f>L28*0.025</f>
        <v>748.35</v>
      </c>
      <c r="M24" s="201" t="s">
        <v>93</v>
      </c>
      <c r="N24" s="14" t="s">
        <v>94</v>
      </c>
      <c r="O24" s="1">
        <v>120</v>
      </c>
      <c r="P24" s="9">
        <f>O24*L24*Q24</f>
        <v>93394.08</v>
      </c>
      <c r="Q24" s="127">
        <v>1.04</v>
      </c>
    </row>
    <row r="25" spans="1:18" s="127" customFormat="1" ht="44.25" customHeight="1" x14ac:dyDescent="0.25">
      <c r="A25" s="200" t="s">
        <v>95</v>
      </c>
      <c r="B25" s="201" t="s">
        <v>96</v>
      </c>
      <c r="C25" s="201" t="s">
        <v>23</v>
      </c>
      <c r="D25" s="201" t="s">
        <v>23</v>
      </c>
      <c r="E25" s="201" t="s">
        <v>23</v>
      </c>
      <c r="F25" s="201" t="s">
        <v>23</v>
      </c>
      <c r="G25" s="14" t="s">
        <v>23</v>
      </c>
      <c r="H25" s="77" t="s">
        <v>23</v>
      </c>
      <c r="I25" s="202" t="s">
        <v>23</v>
      </c>
      <c r="J25" s="201">
        <v>0.4</v>
      </c>
      <c r="K25" s="201" t="s">
        <v>97</v>
      </c>
      <c r="L25" s="201">
        <f>(L29+L30)*0.025</f>
        <v>193.82500000000002</v>
      </c>
      <c r="M25" s="201" t="s">
        <v>98</v>
      </c>
      <c r="N25" s="14" t="s">
        <v>99</v>
      </c>
      <c r="O25" s="1">
        <v>163</v>
      </c>
      <c r="P25" s="9">
        <f t="shared" ref="P25:P32" si="0">O25*L25*Q25</f>
        <v>32857.214</v>
      </c>
      <c r="Q25" s="127">
        <v>1.04</v>
      </c>
    </row>
    <row r="26" spans="1:18" s="127" customFormat="1" ht="44.25" customHeight="1" x14ac:dyDescent="0.25">
      <c r="A26" s="200" t="s">
        <v>100</v>
      </c>
      <c r="B26" s="201" t="s">
        <v>101</v>
      </c>
      <c r="C26" s="201" t="s">
        <v>23</v>
      </c>
      <c r="D26" s="201" t="s">
        <v>23</v>
      </c>
      <c r="E26" s="201" t="s">
        <v>23</v>
      </c>
      <c r="F26" s="201" t="s">
        <v>23</v>
      </c>
      <c r="G26" s="14" t="s">
        <v>23</v>
      </c>
      <c r="H26" s="77" t="s">
        <v>23</v>
      </c>
      <c r="I26" s="202" t="s">
        <v>23</v>
      </c>
      <c r="J26" s="201">
        <v>0.4</v>
      </c>
      <c r="K26" s="201" t="s">
        <v>101</v>
      </c>
      <c r="L26" s="201">
        <f>L28+L29+L30</f>
        <v>37687</v>
      </c>
      <c r="M26" s="201" t="s">
        <v>98</v>
      </c>
      <c r="N26" s="14" t="s">
        <v>79</v>
      </c>
      <c r="O26" s="1">
        <v>2.2000000000000002</v>
      </c>
      <c r="P26" s="9">
        <f t="shared" si="0"/>
        <v>86227.856000000014</v>
      </c>
      <c r="Q26" s="127">
        <v>1.04</v>
      </c>
    </row>
    <row r="27" spans="1:18" s="127" customFormat="1" ht="44.25" customHeight="1" x14ac:dyDescent="0.25">
      <c r="A27" s="200" t="s">
        <v>102</v>
      </c>
      <c r="B27" s="201" t="s">
        <v>103</v>
      </c>
      <c r="C27" s="201" t="s">
        <v>23</v>
      </c>
      <c r="D27" s="201" t="s">
        <v>23</v>
      </c>
      <c r="E27" s="201" t="s">
        <v>23</v>
      </c>
      <c r="F27" s="201" t="s">
        <v>23</v>
      </c>
      <c r="G27" s="14" t="s">
        <v>23</v>
      </c>
      <c r="H27" s="77" t="s">
        <v>23</v>
      </c>
      <c r="I27" s="202" t="s">
        <v>23</v>
      </c>
      <c r="J27" s="201">
        <v>0.4</v>
      </c>
      <c r="K27" s="201" t="s">
        <v>104</v>
      </c>
      <c r="L27" s="201">
        <f>L31</f>
        <v>493</v>
      </c>
      <c r="M27" s="201" t="s">
        <v>105</v>
      </c>
      <c r="N27" s="14" t="s">
        <v>80</v>
      </c>
      <c r="O27" s="1">
        <v>38</v>
      </c>
      <c r="P27" s="9">
        <f t="shared" si="0"/>
        <v>18734</v>
      </c>
      <c r="Q27" s="127">
        <v>1</v>
      </c>
    </row>
    <row r="28" spans="1:18" s="127" customFormat="1" ht="44.25" customHeight="1" x14ac:dyDescent="0.25">
      <c r="A28" s="200" t="s">
        <v>106</v>
      </c>
      <c r="B28" s="201" t="s">
        <v>107</v>
      </c>
      <c r="C28" s="201" t="s">
        <v>23</v>
      </c>
      <c r="D28" s="201" t="s">
        <v>23</v>
      </c>
      <c r="E28" s="201" t="s">
        <v>23</v>
      </c>
      <c r="F28" s="201" t="s">
        <v>23</v>
      </c>
      <c r="G28" s="14" t="s">
        <v>23</v>
      </c>
      <c r="H28" s="77" t="s">
        <v>23</v>
      </c>
      <c r="I28" s="202" t="s">
        <v>23</v>
      </c>
      <c r="J28" s="201">
        <v>0.23</v>
      </c>
      <c r="K28" s="201" t="s">
        <v>108</v>
      </c>
      <c r="L28" s="201">
        <v>29934</v>
      </c>
      <c r="M28" s="201" t="s">
        <v>98</v>
      </c>
      <c r="N28" s="14" t="s">
        <v>81</v>
      </c>
      <c r="O28" s="1">
        <v>14</v>
      </c>
      <c r="P28" s="9">
        <f>O28*L28*Q28</f>
        <v>419076</v>
      </c>
      <c r="Q28" s="127">
        <v>1</v>
      </c>
    </row>
    <row r="29" spans="1:18" s="127" customFormat="1" ht="44.25" customHeight="1" x14ac:dyDescent="0.25">
      <c r="A29" s="200" t="s">
        <v>109</v>
      </c>
      <c r="B29" s="201" t="s">
        <v>110</v>
      </c>
      <c r="C29" s="201" t="s">
        <v>23</v>
      </c>
      <c r="D29" s="201" t="s">
        <v>23</v>
      </c>
      <c r="E29" s="201" t="s">
        <v>23</v>
      </c>
      <c r="F29" s="201" t="s">
        <v>23</v>
      </c>
      <c r="G29" s="14" t="s">
        <v>23</v>
      </c>
      <c r="H29" s="77" t="s">
        <v>23</v>
      </c>
      <c r="I29" s="202" t="s">
        <v>23</v>
      </c>
      <c r="J29" s="201">
        <v>0.4</v>
      </c>
      <c r="K29" s="201" t="s">
        <v>111</v>
      </c>
      <c r="L29" s="201">
        <v>7366</v>
      </c>
      <c r="M29" s="201" t="s">
        <v>98</v>
      </c>
      <c r="N29" s="14" t="s">
        <v>82</v>
      </c>
      <c r="O29" s="1">
        <v>24</v>
      </c>
      <c r="P29" s="9">
        <f>O29*L29*Q29</f>
        <v>176784</v>
      </c>
      <c r="Q29" s="127">
        <v>1</v>
      </c>
    </row>
    <row r="30" spans="1:18" s="127" customFormat="1" ht="44.25" customHeight="1" x14ac:dyDescent="0.25">
      <c r="A30" s="200" t="s">
        <v>112</v>
      </c>
      <c r="B30" s="201" t="s">
        <v>113</v>
      </c>
      <c r="C30" s="201" t="s">
        <v>23</v>
      </c>
      <c r="D30" s="201" t="s">
        <v>23</v>
      </c>
      <c r="E30" s="201" t="s">
        <v>23</v>
      </c>
      <c r="F30" s="201" t="s">
        <v>23</v>
      </c>
      <c r="G30" s="14" t="s">
        <v>23</v>
      </c>
      <c r="H30" s="77" t="s">
        <v>23</v>
      </c>
      <c r="I30" s="202" t="s">
        <v>23</v>
      </c>
      <c r="J30" s="201">
        <v>0.4</v>
      </c>
      <c r="K30" s="201" t="s">
        <v>104</v>
      </c>
      <c r="L30" s="201">
        <v>387</v>
      </c>
      <c r="M30" s="201" t="s">
        <v>98</v>
      </c>
      <c r="N30" s="14" t="s">
        <v>83</v>
      </c>
      <c r="O30" s="1">
        <v>27</v>
      </c>
      <c r="P30" s="9">
        <f>O30*L30*Q30</f>
        <v>10449</v>
      </c>
      <c r="Q30" s="127">
        <v>1</v>
      </c>
    </row>
    <row r="31" spans="1:18" s="127" customFormat="1" ht="44.25" customHeight="1" x14ac:dyDescent="0.25">
      <c r="A31" s="200" t="s">
        <v>114</v>
      </c>
      <c r="B31" s="201" t="s">
        <v>115</v>
      </c>
      <c r="C31" s="201" t="s">
        <v>23</v>
      </c>
      <c r="D31" s="201" t="s">
        <v>23</v>
      </c>
      <c r="E31" s="201" t="s">
        <v>23</v>
      </c>
      <c r="F31" s="201" t="s">
        <v>23</v>
      </c>
      <c r="G31" s="14" t="s">
        <v>23</v>
      </c>
      <c r="H31" s="77" t="s">
        <v>23</v>
      </c>
      <c r="I31" s="202" t="s">
        <v>23</v>
      </c>
      <c r="J31" s="201">
        <v>0.4</v>
      </c>
      <c r="K31" s="201" t="s">
        <v>116</v>
      </c>
      <c r="L31" s="201">
        <v>493</v>
      </c>
      <c r="M31" s="201" t="s">
        <v>105</v>
      </c>
      <c r="N31" s="14" t="s">
        <v>78</v>
      </c>
      <c r="O31" s="1">
        <v>174</v>
      </c>
      <c r="P31" s="9">
        <f t="shared" si="0"/>
        <v>85782</v>
      </c>
      <c r="Q31" s="127">
        <v>1</v>
      </c>
    </row>
    <row r="32" spans="1:18" s="127" customFormat="1" ht="44.25" customHeight="1" x14ac:dyDescent="0.25">
      <c r="A32" s="62" t="s">
        <v>117</v>
      </c>
      <c r="B32" s="13" t="s">
        <v>118</v>
      </c>
      <c r="C32" s="201" t="s">
        <v>23</v>
      </c>
      <c r="D32" s="1" t="s">
        <v>23</v>
      </c>
      <c r="E32" s="1" t="s">
        <v>23</v>
      </c>
      <c r="F32" s="1" t="s">
        <v>23</v>
      </c>
      <c r="G32" s="1" t="s">
        <v>23</v>
      </c>
      <c r="H32" s="77" t="s">
        <v>23</v>
      </c>
      <c r="I32" s="77" t="s">
        <v>23</v>
      </c>
      <c r="J32" s="201"/>
      <c r="K32" s="201" t="s">
        <v>119</v>
      </c>
      <c r="L32" s="1">
        <v>1</v>
      </c>
      <c r="M32" s="1" t="s">
        <v>120</v>
      </c>
      <c r="N32" s="1" t="s">
        <v>85</v>
      </c>
      <c r="O32" s="203">
        <v>50000</v>
      </c>
      <c r="P32" s="9">
        <f t="shared" si="0"/>
        <v>50000</v>
      </c>
      <c r="Q32" s="127">
        <v>1</v>
      </c>
    </row>
    <row r="33" spans="1:17" s="127" customFormat="1" ht="54.75" customHeight="1" x14ac:dyDescent="0.25">
      <c r="A33" s="62"/>
      <c r="B33" s="192" t="s">
        <v>86</v>
      </c>
      <c r="C33" s="191" t="s">
        <v>23</v>
      </c>
      <c r="D33" s="191" t="s">
        <v>23</v>
      </c>
      <c r="E33" s="191" t="s">
        <v>23</v>
      </c>
      <c r="F33" s="191" t="s">
        <v>23</v>
      </c>
      <c r="G33" s="191" t="s">
        <v>23</v>
      </c>
      <c r="H33" s="191" t="s">
        <v>23</v>
      </c>
      <c r="I33" s="191" t="s">
        <v>23</v>
      </c>
      <c r="J33" s="193" t="s">
        <v>84</v>
      </c>
      <c r="K33" s="192" t="s">
        <v>84</v>
      </c>
      <c r="L33" s="194" t="s">
        <v>84</v>
      </c>
      <c r="M33" s="192" t="s">
        <v>84</v>
      </c>
      <c r="N33" s="192" t="s">
        <v>84</v>
      </c>
      <c r="O33" s="195" t="s">
        <v>84</v>
      </c>
      <c r="P33" s="195">
        <f>SUM(P23:P32)</f>
        <v>973304.15</v>
      </c>
      <c r="Q33" s="196" t="s">
        <v>84</v>
      </c>
    </row>
    <row r="34" spans="1:17" s="50" customFormat="1" ht="38.25" customHeight="1" x14ac:dyDescent="0.25">
      <c r="A34" s="208"/>
      <c r="B34" s="208"/>
      <c r="C34" s="208"/>
      <c r="D34" s="208"/>
      <c r="E34" s="208"/>
      <c r="F34" s="208"/>
      <c r="G34" s="208"/>
      <c r="H34" s="73"/>
      <c r="I34" s="32"/>
    </row>
    <row r="35" spans="1:17" s="50" customFormat="1" ht="18.75" customHeight="1" x14ac:dyDescent="0.25">
      <c r="A35" s="209"/>
      <c r="B35" s="209"/>
      <c r="C35" s="209"/>
      <c r="D35" s="209"/>
      <c r="E35" s="209"/>
      <c r="F35" s="209"/>
      <c r="G35" s="209"/>
      <c r="H35" s="70"/>
      <c r="I35" s="32"/>
    </row>
    <row r="36" spans="1:17" s="50" customFormat="1" x14ac:dyDescent="0.25">
      <c r="A36" s="204"/>
      <c r="B36" s="207"/>
      <c r="C36" s="207"/>
      <c r="D36" s="207"/>
      <c r="E36" s="207"/>
      <c r="F36" s="207"/>
      <c r="G36" s="207"/>
      <c r="H36" s="70"/>
      <c r="I36" s="32"/>
    </row>
    <row r="37" spans="1:17" x14ac:dyDescent="0.25">
      <c r="A37" s="204"/>
      <c r="B37" s="205"/>
      <c r="C37" s="205"/>
      <c r="D37" s="205"/>
      <c r="E37" s="205"/>
      <c r="F37" s="205"/>
      <c r="G37" s="205"/>
    </row>
    <row r="38" spans="1:17" x14ac:dyDescent="0.25">
      <c r="A38" s="206"/>
      <c r="B38" s="206"/>
      <c r="C38" s="206"/>
      <c r="D38" s="206"/>
      <c r="E38" s="206"/>
      <c r="F38" s="206"/>
      <c r="G38" s="206"/>
    </row>
    <row r="39" spans="1:17" x14ac:dyDescent="0.25">
      <c r="B39" s="73"/>
    </row>
    <row r="43" spans="1:17" x14ac:dyDescent="0.25">
      <c r="B43" s="73"/>
    </row>
  </sheetData>
  <mergeCells count="25">
    <mergeCell ref="A13:P13"/>
    <mergeCell ref="A15:P15"/>
    <mergeCell ref="A11:P11"/>
    <mergeCell ref="A4:P4"/>
    <mergeCell ref="A5:P5"/>
    <mergeCell ref="A6:P6"/>
    <mergeCell ref="A7:P7"/>
    <mergeCell ref="A12:P12"/>
    <mergeCell ref="D9:K9"/>
    <mergeCell ref="J20:M20"/>
    <mergeCell ref="N20:P20"/>
    <mergeCell ref="A17:P17"/>
    <mergeCell ref="A18:A21"/>
    <mergeCell ref="B18:B21"/>
    <mergeCell ref="C18:I18"/>
    <mergeCell ref="J18:P18"/>
    <mergeCell ref="C19:I19"/>
    <mergeCell ref="J19:P19"/>
    <mergeCell ref="C20:F20"/>
    <mergeCell ref="G20:I20"/>
    <mergeCell ref="A35:G35"/>
    <mergeCell ref="A36:G36"/>
    <mergeCell ref="A37:G37"/>
    <mergeCell ref="A38:G38"/>
    <mergeCell ref="A34:G34"/>
  </mergeCells>
  <pageMargins left="0.47244094488188981" right="0.55118110236220474" top="0.82677165354330717" bottom="0.55118110236220474" header="0.31496062992125984" footer="0.19685039370078741"/>
  <pageSetup paperSize="8" scale="72"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8"/>
  <sheetViews>
    <sheetView view="pageBreakPreview" zoomScale="75" zoomScaleNormal="70" zoomScaleSheetLayoutView="75" workbookViewId="0">
      <selection activeCell="A45" sqref="A45:D45"/>
    </sheetView>
  </sheetViews>
  <sheetFormatPr defaultColWidth="9" defaultRowHeight="15.75" x14ac:dyDescent="0.25"/>
  <cols>
    <col min="1" max="1" width="11" style="58" customWidth="1"/>
    <col min="2" max="2" width="26.375" style="2" customWidth="1"/>
    <col min="3" max="3" width="14" style="5" customWidth="1"/>
    <col min="4" max="4" width="23.5" style="2" customWidth="1"/>
    <col min="5" max="5" width="13.625" style="5" customWidth="1"/>
    <col min="6" max="6" width="10.875" style="5" customWidth="1"/>
    <col min="7" max="7" width="13.875" style="51" customWidth="1"/>
    <col min="8" max="8" width="16.75" style="51"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210"/>
      <c r="B1" s="210"/>
      <c r="C1" s="210"/>
      <c r="D1" s="210"/>
      <c r="E1" s="210"/>
      <c r="F1" s="210"/>
      <c r="G1" s="210"/>
      <c r="H1" s="210"/>
      <c r="I1" s="210"/>
      <c r="J1" s="210"/>
      <c r="K1" s="210"/>
      <c r="L1" s="210"/>
      <c r="M1" s="210"/>
      <c r="N1" s="210"/>
      <c r="O1" s="210"/>
      <c r="P1" s="210"/>
    </row>
    <row r="2" spans="1:16" ht="15.75" customHeight="1" x14ac:dyDescent="0.25">
      <c r="A2" s="219"/>
      <c r="B2" s="220"/>
      <c r="C2" s="221"/>
      <c r="D2" s="221"/>
      <c r="E2" s="221"/>
      <c r="F2" s="221"/>
      <c r="G2" s="221"/>
      <c r="H2" s="221"/>
      <c r="I2" s="221"/>
      <c r="J2" s="221"/>
      <c r="K2" s="221"/>
      <c r="L2" s="221"/>
      <c r="M2" s="221"/>
      <c r="N2" s="221"/>
      <c r="O2" s="221"/>
      <c r="P2" s="221"/>
    </row>
    <row r="3" spans="1:16" ht="45" customHeight="1" x14ac:dyDescent="0.25">
      <c r="A3" s="219"/>
      <c r="B3" s="220"/>
      <c r="C3" s="222"/>
      <c r="D3" s="223"/>
      <c r="E3" s="223"/>
      <c r="F3" s="223"/>
      <c r="G3" s="223"/>
      <c r="H3" s="223"/>
      <c r="I3" s="224"/>
      <c r="J3" s="222"/>
      <c r="K3" s="223"/>
      <c r="L3" s="223"/>
      <c r="M3" s="223"/>
      <c r="N3" s="223"/>
      <c r="O3" s="223"/>
      <c r="P3" s="224"/>
    </row>
    <row r="4" spans="1:16" ht="33.75" customHeight="1" x14ac:dyDescent="0.25">
      <c r="A4" s="219"/>
      <c r="B4" s="220"/>
      <c r="C4" s="220"/>
      <c r="D4" s="220"/>
      <c r="E4" s="220"/>
      <c r="F4" s="220"/>
      <c r="G4" s="220"/>
      <c r="H4" s="225"/>
      <c r="I4" s="225"/>
      <c r="J4" s="220"/>
      <c r="K4" s="220"/>
      <c r="L4" s="220"/>
      <c r="M4" s="220"/>
      <c r="N4" s="220"/>
      <c r="O4" s="225"/>
      <c r="P4" s="225"/>
    </row>
    <row r="5" spans="1:16" s="7" customFormat="1" x14ac:dyDescent="0.25">
      <c r="A5" s="219"/>
      <c r="B5" s="220"/>
      <c r="C5" s="56"/>
      <c r="D5" s="56"/>
      <c r="E5" s="56"/>
      <c r="F5" s="56"/>
      <c r="G5" s="56"/>
      <c r="H5" s="56"/>
      <c r="I5" s="11"/>
      <c r="J5" s="56"/>
      <c r="K5" s="56"/>
      <c r="L5" s="56"/>
      <c r="M5" s="56"/>
      <c r="N5" s="56"/>
      <c r="O5" s="56"/>
      <c r="P5" s="11"/>
    </row>
    <row r="6" spans="1:16" s="10" customFormat="1" x14ac:dyDescent="0.25">
      <c r="A6" s="59"/>
      <c r="B6" s="56"/>
      <c r="C6" s="56"/>
      <c r="D6" s="56"/>
      <c r="E6" s="56"/>
      <c r="F6" s="56"/>
      <c r="G6" s="56"/>
      <c r="H6" s="56"/>
      <c r="I6" s="11"/>
      <c r="J6" s="56"/>
      <c r="K6" s="11"/>
      <c r="L6" s="56"/>
      <c r="M6" s="11"/>
      <c r="N6" s="56"/>
      <c r="O6" s="11"/>
      <c r="P6" s="56"/>
    </row>
    <row r="7" spans="1:16" s="17" customFormat="1" ht="56.25" customHeight="1" x14ac:dyDescent="0.25">
      <c r="A7" s="60"/>
      <c r="B7" s="13"/>
      <c r="C7" s="56"/>
      <c r="D7" s="56"/>
      <c r="E7" s="56"/>
      <c r="F7" s="56"/>
      <c r="G7" s="56"/>
      <c r="H7" s="56"/>
      <c r="I7" s="56"/>
      <c r="J7" s="56"/>
      <c r="K7" s="56"/>
      <c r="L7" s="56"/>
      <c r="M7" s="56"/>
      <c r="N7" s="56"/>
      <c r="O7" s="56"/>
      <c r="P7" s="56"/>
    </row>
    <row r="8" spans="1:16" s="17" customFormat="1" x14ac:dyDescent="0.25">
      <c r="A8" s="60"/>
      <c r="B8" s="13"/>
      <c r="C8" s="56"/>
      <c r="D8" s="56"/>
      <c r="E8" s="56"/>
      <c r="F8" s="56"/>
      <c r="G8" s="14"/>
      <c r="H8" s="19"/>
      <c r="I8" s="9"/>
      <c r="J8" s="56"/>
      <c r="K8" s="56"/>
      <c r="L8" s="56"/>
      <c r="M8" s="56"/>
      <c r="N8" s="14"/>
      <c r="O8" s="19"/>
      <c r="P8" s="9"/>
    </row>
    <row r="9" spans="1:16" s="17" customFormat="1" x14ac:dyDescent="0.25">
      <c r="A9" s="60"/>
      <c r="B9" s="13"/>
      <c r="C9" s="56"/>
      <c r="D9" s="56"/>
      <c r="E9" s="56"/>
      <c r="F9" s="56"/>
      <c r="G9" s="14"/>
      <c r="H9" s="19"/>
      <c r="I9" s="9"/>
      <c r="J9" s="56"/>
      <c r="K9" s="56"/>
      <c r="L9" s="56"/>
      <c r="M9" s="56"/>
      <c r="N9" s="14"/>
      <c r="O9" s="19"/>
      <c r="P9" s="9"/>
    </row>
    <row r="10" spans="1:16" s="17" customFormat="1" x14ac:dyDescent="0.25">
      <c r="A10" s="60"/>
      <c r="B10" s="13"/>
      <c r="C10" s="56"/>
      <c r="D10" s="56"/>
      <c r="E10" s="56"/>
      <c r="F10" s="56"/>
      <c r="G10" s="14"/>
      <c r="H10" s="19"/>
      <c r="I10" s="9"/>
      <c r="J10" s="56"/>
      <c r="K10" s="56"/>
      <c r="L10" s="56"/>
      <c r="M10" s="56"/>
      <c r="N10" s="14"/>
      <c r="O10" s="19"/>
      <c r="P10" s="9"/>
    </row>
    <row r="11" spans="1:16" ht="33" customHeight="1" x14ac:dyDescent="0.25">
      <c r="A11" s="62"/>
      <c r="B11" s="13"/>
      <c r="C11" s="55"/>
      <c r="D11" s="55"/>
      <c r="E11" s="55"/>
      <c r="F11" s="55"/>
      <c r="G11" s="55"/>
      <c r="H11" s="55"/>
      <c r="I11" s="55"/>
      <c r="J11" s="55"/>
      <c r="K11" s="55"/>
      <c r="L11" s="55"/>
      <c r="M11" s="55"/>
      <c r="N11" s="55"/>
      <c r="O11" s="55"/>
      <c r="P11" s="55"/>
    </row>
    <row r="12" spans="1:16" ht="15.75" customHeight="1" x14ac:dyDescent="0.25">
      <c r="A12" s="62"/>
      <c r="B12" s="13"/>
      <c r="C12" s="55"/>
      <c r="D12" s="55"/>
      <c r="E12" s="55"/>
      <c r="F12" s="55"/>
      <c r="G12" s="53"/>
      <c r="H12" s="53"/>
      <c r="I12" s="30"/>
      <c r="J12" s="55"/>
      <c r="K12" s="55"/>
      <c r="L12" s="55"/>
      <c r="M12" s="55"/>
      <c r="N12" s="53"/>
      <c r="O12" s="53"/>
      <c r="P12" s="30"/>
    </row>
    <row r="13" spans="1:16" ht="15.75" customHeight="1" x14ac:dyDescent="0.25">
      <c r="A13" s="62"/>
      <c r="B13" s="13"/>
      <c r="C13" s="55"/>
      <c r="D13" s="55"/>
      <c r="E13" s="55"/>
      <c r="F13" s="55"/>
      <c r="G13" s="53"/>
      <c r="H13" s="53"/>
      <c r="I13" s="30"/>
      <c r="J13" s="55"/>
      <c r="K13" s="55"/>
      <c r="L13" s="55"/>
      <c r="M13" s="55"/>
      <c r="N13" s="53"/>
      <c r="O13" s="53"/>
      <c r="P13" s="30"/>
    </row>
    <row r="14" spans="1:16" ht="15.75" customHeight="1" x14ac:dyDescent="0.25">
      <c r="A14" s="62"/>
      <c r="B14" s="13"/>
      <c r="C14" s="55"/>
      <c r="D14" s="55"/>
      <c r="E14" s="55"/>
      <c r="F14" s="55"/>
      <c r="G14" s="53"/>
      <c r="H14" s="53"/>
      <c r="I14" s="30"/>
      <c r="J14" s="55"/>
      <c r="K14" s="55"/>
      <c r="L14" s="55"/>
      <c r="M14" s="55"/>
      <c r="N14" s="53"/>
      <c r="O14" s="53"/>
      <c r="P14" s="30"/>
    </row>
    <row r="15" spans="1:16" s="17" customFormat="1" ht="55.5" customHeight="1" x14ac:dyDescent="0.25">
      <c r="A15" s="62"/>
      <c r="B15" s="49"/>
      <c r="C15" s="57"/>
      <c r="D15" s="57"/>
      <c r="E15" s="57"/>
      <c r="F15" s="57"/>
      <c r="G15" s="57"/>
      <c r="H15" s="57"/>
      <c r="I15" s="22"/>
      <c r="J15" s="57"/>
      <c r="K15" s="57"/>
      <c r="L15" s="57"/>
      <c r="M15" s="57"/>
      <c r="N15" s="57"/>
      <c r="O15" s="57"/>
      <c r="P15" s="22"/>
    </row>
    <row r="16" spans="1:16" ht="15.75" customHeight="1" x14ac:dyDescent="0.25">
      <c r="A16" s="64"/>
      <c r="B16" s="31"/>
      <c r="C16" s="28"/>
      <c r="D16" s="52"/>
      <c r="E16" s="52"/>
      <c r="F16" s="52"/>
      <c r="G16" s="54"/>
      <c r="H16" s="54"/>
      <c r="I16" s="32"/>
      <c r="J16" s="29"/>
      <c r="K16" s="29"/>
    </row>
    <row r="17" spans="1:9" s="50" customFormat="1" ht="18.75" customHeight="1" x14ac:dyDescent="0.25">
      <c r="A17" s="208"/>
      <c r="B17" s="208"/>
      <c r="C17" s="208"/>
      <c r="D17" s="208"/>
      <c r="E17" s="208"/>
      <c r="F17" s="208"/>
      <c r="G17" s="208"/>
      <c r="H17" s="54"/>
      <c r="I17" s="32"/>
    </row>
    <row r="18" spans="1:9" s="50" customFormat="1" ht="41.25" customHeight="1" x14ac:dyDescent="0.25">
      <c r="A18" s="208"/>
      <c r="B18" s="208"/>
      <c r="C18" s="208"/>
      <c r="D18" s="208"/>
      <c r="E18" s="208"/>
      <c r="F18" s="208"/>
      <c r="G18" s="208"/>
      <c r="H18" s="54"/>
      <c r="I18" s="32"/>
    </row>
    <row r="19" spans="1:9" s="50" customFormat="1" ht="38.25" customHeight="1" x14ac:dyDescent="0.25">
      <c r="A19" s="208"/>
      <c r="B19" s="208"/>
      <c r="C19" s="208"/>
      <c r="D19" s="208"/>
      <c r="E19" s="208"/>
      <c r="F19" s="208"/>
      <c r="G19" s="208"/>
      <c r="H19"/>
      <c r="I19" s="32"/>
    </row>
    <row r="20" spans="1:9" s="50" customFormat="1" ht="18.75" customHeight="1" x14ac:dyDescent="0.25">
      <c r="A20" s="209"/>
      <c r="B20" s="209"/>
      <c r="C20" s="209"/>
      <c r="D20" s="209"/>
      <c r="E20" s="209"/>
      <c r="F20" s="209"/>
      <c r="G20" s="209"/>
      <c r="H20" s="54"/>
      <c r="I20" s="32"/>
    </row>
    <row r="21" spans="1:9" s="50" customFormat="1" ht="217.5" customHeight="1" x14ac:dyDescent="0.25">
      <c r="A21" s="204"/>
      <c r="B21" s="207"/>
      <c r="C21" s="207"/>
      <c r="D21" s="207"/>
      <c r="E21" s="207"/>
      <c r="F21" s="207"/>
      <c r="G21" s="207"/>
      <c r="H21" s="54"/>
      <c r="I21" s="32"/>
    </row>
    <row r="22" spans="1:9" ht="53.25" customHeight="1" x14ac:dyDescent="0.25">
      <c r="A22" s="204"/>
      <c r="B22" s="205"/>
      <c r="C22" s="205"/>
      <c r="D22" s="205"/>
      <c r="E22" s="205"/>
      <c r="F22" s="205"/>
      <c r="G22" s="205"/>
    </row>
    <row r="23" spans="1:9" x14ac:dyDescent="0.25">
      <c r="A23" s="206"/>
      <c r="B23" s="206"/>
      <c r="C23" s="206"/>
      <c r="D23" s="206"/>
      <c r="E23" s="206"/>
      <c r="F23" s="206"/>
      <c r="G23" s="206"/>
    </row>
    <row r="24" spans="1:9" x14ac:dyDescent="0.25">
      <c r="B24"/>
    </row>
    <row r="28" spans="1:9" x14ac:dyDescent="0.25">
      <c r="B28"/>
    </row>
  </sheetData>
  <mergeCells count="18">
    <mergeCell ref="G4:I4"/>
    <mergeCell ref="J4:M4"/>
    <mergeCell ref="N4:P4"/>
    <mergeCell ref="A1:P1"/>
    <mergeCell ref="A2:A5"/>
    <mergeCell ref="B2:B5"/>
    <mergeCell ref="C2:I2"/>
    <mergeCell ref="J2:P2"/>
    <mergeCell ref="C3:I3"/>
    <mergeCell ref="J3:P3"/>
    <mergeCell ref="C4:F4"/>
    <mergeCell ref="A20:G20"/>
    <mergeCell ref="A21:G21"/>
    <mergeCell ref="A22:G22"/>
    <mergeCell ref="A23:G23"/>
    <mergeCell ref="A17:G17"/>
    <mergeCell ref="A18:G18"/>
    <mergeCell ref="A19:G19"/>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view="pageBreakPreview" zoomScale="75" zoomScaleNormal="70" zoomScaleSheetLayoutView="75" workbookViewId="0">
      <selection activeCell="A45" sqref="A45:D45"/>
    </sheetView>
  </sheetViews>
  <sheetFormatPr defaultColWidth="9" defaultRowHeight="15.75" x14ac:dyDescent="0.25"/>
  <cols>
    <col min="1" max="1" width="11"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210"/>
      <c r="B1" s="210"/>
      <c r="C1" s="210"/>
      <c r="D1" s="210"/>
      <c r="E1" s="210"/>
      <c r="F1" s="210"/>
      <c r="G1" s="210"/>
      <c r="H1" s="210"/>
      <c r="I1" s="210"/>
      <c r="J1" s="210"/>
      <c r="K1" s="210"/>
      <c r="L1" s="210"/>
      <c r="M1" s="210"/>
      <c r="N1" s="210"/>
      <c r="O1" s="210"/>
      <c r="P1" s="210"/>
    </row>
    <row r="2" spans="1:16" ht="15.75" customHeight="1" x14ac:dyDescent="0.25">
      <c r="A2" s="219"/>
      <c r="B2" s="220"/>
      <c r="C2" s="221"/>
      <c r="D2" s="221"/>
      <c r="E2" s="221"/>
      <c r="F2" s="221"/>
      <c r="G2" s="221"/>
      <c r="H2" s="221"/>
      <c r="I2" s="221"/>
      <c r="J2" s="221"/>
      <c r="K2" s="221"/>
      <c r="L2" s="221"/>
      <c r="M2" s="221"/>
      <c r="N2" s="221"/>
      <c r="O2" s="221"/>
      <c r="P2" s="221"/>
    </row>
    <row r="3" spans="1:16" ht="41.25" customHeight="1" x14ac:dyDescent="0.25">
      <c r="A3" s="219"/>
      <c r="B3" s="220"/>
      <c r="C3" s="222"/>
      <c r="D3" s="223"/>
      <c r="E3" s="223"/>
      <c r="F3" s="223"/>
      <c r="G3" s="223"/>
      <c r="H3" s="223"/>
      <c r="I3" s="224"/>
      <c r="J3" s="222"/>
      <c r="K3" s="223"/>
      <c r="L3" s="223"/>
      <c r="M3" s="223"/>
      <c r="N3" s="223"/>
      <c r="O3" s="223"/>
      <c r="P3" s="224"/>
    </row>
    <row r="4" spans="1:16" ht="33.75" customHeight="1" x14ac:dyDescent="0.25">
      <c r="A4" s="219"/>
      <c r="B4" s="220"/>
      <c r="C4" s="220"/>
      <c r="D4" s="220"/>
      <c r="E4" s="220"/>
      <c r="F4" s="220"/>
      <c r="G4" s="220"/>
      <c r="H4" s="225"/>
      <c r="I4" s="225"/>
      <c r="J4" s="220"/>
      <c r="K4" s="220"/>
      <c r="L4" s="220"/>
      <c r="M4" s="220"/>
      <c r="N4" s="220"/>
      <c r="O4" s="225"/>
      <c r="P4" s="225"/>
    </row>
    <row r="5" spans="1:16" s="7" customFormat="1" x14ac:dyDescent="0.25">
      <c r="A5" s="219"/>
      <c r="B5" s="220"/>
      <c r="C5" s="68"/>
      <c r="D5" s="68"/>
      <c r="E5" s="68"/>
      <c r="F5" s="68"/>
      <c r="G5" s="68"/>
      <c r="H5" s="68"/>
      <c r="I5" s="11"/>
      <c r="J5" s="68"/>
      <c r="K5" s="68"/>
      <c r="L5" s="68"/>
      <c r="M5" s="68"/>
      <c r="N5" s="68"/>
      <c r="O5" s="68"/>
      <c r="P5" s="11"/>
    </row>
    <row r="6" spans="1:16" s="10" customFormat="1" x14ac:dyDescent="0.25">
      <c r="A6" s="59"/>
      <c r="B6" s="68"/>
      <c r="C6" s="68"/>
      <c r="D6" s="68"/>
      <c r="E6" s="68"/>
      <c r="F6" s="68"/>
      <c r="G6" s="68"/>
      <c r="H6" s="68"/>
      <c r="I6" s="11"/>
      <c r="J6" s="68"/>
      <c r="K6" s="11"/>
      <c r="L6" s="68"/>
      <c r="M6" s="11"/>
      <c r="N6" s="68"/>
      <c r="O6" s="11"/>
      <c r="P6" s="68"/>
    </row>
    <row r="7" spans="1:16" s="10" customFormat="1" ht="51" customHeight="1" x14ac:dyDescent="0.25">
      <c r="A7" s="67"/>
      <c r="B7" s="12"/>
      <c r="C7" s="68"/>
      <c r="D7" s="68"/>
      <c r="E7" s="68"/>
      <c r="F7" s="68"/>
      <c r="G7" s="68"/>
      <c r="H7" s="68"/>
      <c r="I7" s="68"/>
      <c r="J7" s="74"/>
      <c r="K7" s="74"/>
      <c r="L7" s="74"/>
      <c r="M7" s="74"/>
      <c r="N7" s="74"/>
      <c r="O7" s="74"/>
      <c r="P7" s="74"/>
    </row>
    <row r="8" spans="1:16" s="10" customFormat="1" x14ac:dyDescent="0.25">
      <c r="A8" s="67"/>
      <c r="B8" s="12"/>
      <c r="C8" s="68"/>
      <c r="D8" s="33"/>
      <c r="E8" s="68"/>
      <c r="F8" s="72"/>
      <c r="G8" s="14"/>
      <c r="H8" s="68"/>
      <c r="I8" s="16"/>
      <c r="J8" s="74"/>
      <c r="K8" s="75"/>
      <c r="L8" s="76"/>
      <c r="M8" s="75"/>
      <c r="N8" s="14"/>
      <c r="O8" s="76"/>
      <c r="P8" s="77"/>
    </row>
    <row r="9" spans="1:16" s="10" customFormat="1" x14ac:dyDescent="0.25">
      <c r="A9" s="67"/>
      <c r="B9" s="12"/>
      <c r="C9" s="68"/>
      <c r="D9" s="33"/>
      <c r="E9" s="68"/>
      <c r="F9" s="72"/>
      <c r="G9" s="14"/>
      <c r="H9" s="68"/>
      <c r="I9" s="16"/>
      <c r="J9" s="74"/>
      <c r="K9" s="75"/>
      <c r="L9" s="74"/>
      <c r="M9" s="75"/>
      <c r="N9" s="14"/>
      <c r="O9" s="74"/>
      <c r="P9" s="16"/>
    </row>
    <row r="10" spans="1:16" s="10" customFormat="1" x14ac:dyDescent="0.25">
      <c r="A10" s="67"/>
      <c r="B10" s="12"/>
      <c r="C10" s="68"/>
      <c r="D10" s="68"/>
      <c r="E10" s="68"/>
      <c r="F10" s="68"/>
      <c r="G10" s="68"/>
      <c r="H10" s="68"/>
      <c r="I10" s="16"/>
      <c r="J10" s="74"/>
      <c r="K10" s="75"/>
      <c r="L10" s="74"/>
      <c r="M10" s="75"/>
      <c r="N10" s="14"/>
      <c r="O10" s="74"/>
      <c r="P10" s="16"/>
    </row>
    <row r="11" spans="1:16" s="10" customFormat="1" x14ac:dyDescent="0.25">
      <c r="A11" s="67"/>
      <c r="B11" s="13"/>
      <c r="C11" s="68"/>
      <c r="D11" s="68"/>
      <c r="E11" s="68"/>
      <c r="F11" s="68"/>
      <c r="G11" s="68"/>
      <c r="H11" s="68"/>
      <c r="I11" s="68"/>
      <c r="J11" s="74"/>
      <c r="K11" s="74"/>
      <c r="L11" s="74"/>
      <c r="M11" s="74"/>
      <c r="N11" s="74"/>
      <c r="O11" s="74"/>
      <c r="P11" s="74"/>
    </row>
    <row r="12" spans="1:16" s="10" customFormat="1" x14ac:dyDescent="0.25">
      <c r="A12" s="67"/>
      <c r="B12" s="13"/>
      <c r="C12" s="68"/>
      <c r="D12" s="68"/>
      <c r="E12" s="68"/>
      <c r="F12" s="34"/>
      <c r="G12" s="14"/>
      <c r="H12" s="68"/>
      <c r="I12" s="16"/>
      <c r="J12" s="74"/>
      <c r="K12" s="74"/>
      <c r="L12" s="76"/>
      <c r="M12" s="34"/>
      <c r="N12" s="14"/>
      <c r="O12" s="74"/>
      <c r="P12" s="78"/>
    </row>
    <row r="13" spans="1:16" s="10" customFormat="1" x14ac:dyDescent="0.25">
      <c r="A13" s="67"/>
      <c r="B13" s="13"/>
      <c r="C13" s="68"/>
      <c r="D13" s="68"/>
      <c r="E13" s="68"/>
      <c r="F13" s="34"/>
      <c r="G13" s="14"/>
      <c r="H13" s="68"/>
      <c r="I13" s="16"/>
      <c r="J13" s="74"/>
      <c r="K13" s="74"/>
      <c r="L13" s="74"/>
      <c r="M13" s="34"/>
      <c r="N13" s="14"/>
      <c r="O13" s="74"/>
      <c r="P13" s="16"/>
    </row>
    <row r="14" spans="1:16" s="10" customFormat="1" x14ac:dyDescent="0.25">
      <c r="A14" s="67"/>
      <c r="B14" s="13"/>
      <c r="C14" s="68"/>
      <c r="D14" s="68"/>
      <c r="E14" s="68"/>
      <c r="F14" s="34"/>
      <c r="G14" s="14"/>
      <c r="H14" s="68"/>
      <c r="I14" s="16"/>
      <c r="J14" s="74"/>
      <c r="K14" s="74"/>
      <c r="L14" s="74"/>
      <c r="M14" s="34"/>
      <c r="N14" s="14"/>
      <c r="O14" s="74"/>
      <c r="P14" s="16"/>
    </row>
    <row r="15" spans="1:16" s="17" customFormat="1" ht="30" customHeight="1" x14ac:dyDescent="0.25">
      <c r="A15" s="62"/>
      <c r="B15" s="13"/>
      <c r="C15" s="68"/>
      <c r="D15" s="68"/>
      <c r="E15" s="68"/>
      <c r="F15" s="68"/>
      <c r="G15" s="68"/>
      <c r="H15" s="68"/>
      <c r="I15" s="68"/>
      <c r="J15" s="74"/>
      <c r="K15" s="74"/>
      <c r="L15" s="74"/>
      <c r="M15" s="74"/>
      <c r="N15" s="74"/>
      <c r="O15" s="74"/>
      <c r="P15" s="74"/>
    </row>
    <row r="16" spans="1:16" s="17" customFormat="1" ht="30" customHeight="1" x14ac:dyDescent="0.25">
      <c r="A16" s="62"/>
      <c r="B16" s="12"/>
      <c r="C16" s="68"/>
      <c r="D16" s="68"/>
      <c r="E16" s="68"/>
      <c r="F16" s="68"/>
      <c r="G16" s="14"/>
      <c r="H16" s="19"/>
      <c r="I16" s="16"/>
      <c r="J16" s="74"/>
      <c r="K16" s="74"/>
      <c r="L16" s="74"/>
      <c r="M16" s="74"/>
      <c r="N16" s="14"/>
      <c r="O16" s="77"/>
      <c r="P16" s="77"/>
    </row>
    <row r="17" spans="1:16" s="17" customFormat="1" ht="30" customHeight="1" x14ac:dyDescent="0.25">
      <c r="A17" s="62"/>
      <c r="B17" s="12"/>
      <c r="C17" s="68"/>
      <c r="D17" s="68"/>
      <c r="E17" s="68"/>
      <c r="F17" s="68"/>
      <c r="G17" s="14"/>
      <c r="H17" s="19"/>
      <c r="I17" s="16"/>
      <c r="J17" s="74"/>
      <c r="K17" s="74"/>
      <c r="L17" s="74"/>
      <c r="M17" s="74"/>
      <c r="N17" s="14"/>
      <c r="O17" s="19"/>
      <c r="P17" s="16"/>
    </row>
    <row r="18" spans="1:16" s="17" customFormat="1" ht="30" customHeight="1" x14ac:dyDescent="0.25">
      <c r="A18" s="62"/>
      <c r="B18" s="12"/>
      <c r="C18" s="68"/>
      <c r="D18" s="68"/>
      <c r="E18" s="68"/>
      <c r="F18" s="68"/>
      <c r="G18" s="14"/>
      <c r="H18" s="19"/>
      <c r="I18" s="16"/>
      <c r="J18" s="74"/>
      <c r="K18" s="74"/>
      <c r="L18" s="74"/>
      <c r="M18" s="74"/>
      <c r="N18" s="14"/>
      <c r="O18" s="19"/>
      <c r="P18" s="16"/>
    </row>
    <row r="19" spans="1:16" s="17" customFormat="1" ht="30" customHeight="1" x14ac:dyDescent="0.25">
      <c r="A19" s="62"/>
      <c r="B19" s="12"/>
      <c r="C19" s="68"/>
      <c r="D19" s="68"/>
      <c r="E19" s="68"/>
      <c r="F19" s="68"/>
      <c r="G19" s="14"/>
      <c r="H19" s="19"/>
      <c r="I19" s="16"/>
      <c r="J19" s="74"/>
      <c r="K19" s="74"/>
      <c r="L19" s="74"/>
      <c r="M19" s="74"/>
      <c r="N19" s="14"/>
      <c r="O19" s="19"/>
      <c r="P19" s="16"/>
    </row>
    <row r="20" spans="1:16" s="17" customFormat="1" ht="30" customHeight="1" x14ac:dyDescent="0.25">
      <c r="A20" s="62"/>
      <c r="B20" s="12"/>
      <c r="C20" s="68"/>
      <c r="D20" s="68"/>
      <c r="E20" s="68"/>
      <c r="F20" s="68"/>
      <c r="G20" s="14"/>
      <c r="H20" s="19"/>
      <c r="I20" s="16"/>
      <c r="J20" s="74"/>
      <c r="K20" s="74"/>
      <c r="L20" s="74"/>
      <c r="M20" s="74"/>
      <c r="N20" s="14"/>
      <c r="O20" s="19"/>
      <c r="P20" s="16"/>
    </row>
    <row r="21" spans="1:16" s="17" customFormat="1" ht="15" customHeight="1" x14ac:dyDescent="0.25">
      <c r="A21" s="62"/>
      <c r="B21" s="12"/>
      <c r="C21" s="68"/>
      <c r="D21" s="68"/>
      <c r="E21" s="68"/>
      <c r="F21" s="68"/>
      <c r="G21" s="14"/>
      <c r="H21" s="19"/>
      <c r="I21" s="16"/>
      <c r="J21" s="74"/>
      <c r="K21" s="74"/>
      <c r="L21" s="74"/>
      <c r="M21" s="74"/>
      <c r="N21" s="14"/>
      <c r="O21" s="19"/>
      <c r="P21" s="16"/>
    </row>
    <row r="22" spans="1:16" s="17" customFormat="1" ht="51" customHeight="1" x14ac:dyDescent="0.25">
      <c r="A22" s="62"/>
      <c r="B22" s="49"/>
      <c r="C22" s="69"/>
      <c r="D22" s="69"/>
      <c r="E22" s="69"/>
      <c r="F22" s="69"/>
      <c r="G22" s="69"/>
      <c r="H22" s="69"/>
      <c r="I22" s="69"/>
      <c r="J22" s="74"/>
      <c r="K22" s="74"/>
      <c r="L22" s="74"/>
      <c r="M22" s="74"/>
      <c r="N22" s="74"/>
      <c r="O22" s="74"/>
      <c r="P22" s="76"/>
    </row>
    <row r="23" spans="1:16" ht="15.75" customHeight="1" x14ac:dyDescent="0.25">
      <c r="A23" s="64"/>
      <c r="B23" s="31"/>
      <c r="C23" s="28"/>
      <c r="D23" s="71"/>
      <c r="E23" s="71"/>
      <c r="F23" s="71"/>
      <c r="G23" s="70"/>
      <c r="H23" s="70"/>
      <c r="I23" s="32"/>
      <c r="J23" s="29"/>
      <c r="K23" s="29"/>
    </row>
    <row r="24" spans="1:16" s="50" customFormat="1" ht="18.75" customHeight="1" x14ac:dyDescent="0.25">
      <c r="A24" s="208"/>
      <c r="B24" s="208"/>
      <c r="C24" s="208"/>
      <c r="D24" s="208"/>
      <c r="E24" s="208"/>
      <c r="F24" s="208"/>
      <c r="G24" s="208"/>
      <c r="H24" s="70"/>
      <c r="I24" s="32"/>
    </row>
    <row r="25" spans="1:16" s="50" customFormat="1" ht="41.25" customHeight="1" x14ac:dyDescent="0.25">
      <c r="A25" s="208"/>
      <c r="B25" s="208"/>
      <c r="C25" s="208"/>
      <c r="D25" s="208"/>
      <c r="E25" s="208"/>
      <c r="F25" s="208"/>
      <c r="G25" s="208"/>
      <c r="H25" s="70"/>
      <c r="I25" s="32"/>
    </row>
    <row r="26" spans="1:16" s="50" customFormat="1" ht="38.25" customHeight="1" x14ac:dyDescent="0.25">
      <c r="A26" s="208"/>
      <c r="B26" s="208"/>
      <c r="C26" s="208"/>
      <c r="D26" s="208"/>
      <c r="E26" s="208"/>
      <c r="F26" s="208"/>
      <c r="G26" s="208"/>
      <c r="H26" s="73"/>
      <c r="I26" s="32"/>
    </row>
    <row r="27" spans="1:16" s="50" customFormat="1" ht="18.75" customHeight="1" x14ac:dyDescent="0.25">
      <c r="A27" s="209"/>
      <c r="B27" s="209"/>
      <c r="C27" s="209"/>
      <c r="D27" s="209"/>
      <c r="E27" s="209"/>
      <c r="F27" s="209"/>
      <c r="G27" s="209"/>
      <c r="H27" s="70"/>
      <c r="I27" s="32"/>
    </row>
    <row r="28" spans="1:16" s="50" customFormat="1" ht="42" customHeight="1" x14ac:dyDescent="0.25">
      <c r="A28" s="204"/>
      <c r="B28" s="207"/>
      <c r="C28" s="207"/>
      <c r="D28" s="207"/>
      <c r="E28" s="207"/>
      <c r="F28" s="207"/>
      <c r="G28" s="207"/>
      <c r="H28" s="70"/>
      <c r="I28" s="32"/>
    </row>
    <row r="29" spans="1:16" ht="53.25" customHeight="1" x14ac:dyDescent="0.25">
      <c r="A29" s="204"/>
      <c r="B29" s="205"/>
      <c r="C29" s="205"/>
      <c r="D29" s="205"/>
      <c r="E29" s="205"/>
      <c r="F29" s="205"/>
      <c r="G29" s="205"/>
    </row>
    <row r="30" spans="1:16" x14ac:dyDescent="0.25">
      <c r="A30" s="206"/>
      <c r="B30" s="206"/>
      <c r="C30" s="206"/>
      <c r="D30" s="206"/>
      <c r="E30" s="206"/>
      <c r="F30" s="206"/>
      <c r="G30" s="206"/>
    </row>
    <row r="31" spans="1:16" x14ac:dyDescent="0.25">
      <c r="B31" s="73"/>
    </row>
    <row r="35" spans="2:2" x14ac:dyDescent="0.25">
      <c r="B35" s="73"/>
    </row>
  </sheetData>
  <mergeCells count="18">
    <mergeCell ref="C4:F4"/>
    <mergeCell ref="G4:I4"/>
    <mergeCell ref="J4:M4"/>
    <mergeCell ref="N4:P4"/>
    <mergeCell ref="A1:P1"/>
    <mergeCell ref="A2:A5"/>
    <mergeCell ref="B2:B5"/>
    <mergeCell ref="C2:I2"/>
    <mergeCell ref="J2:P2"/>
    <mergeCell ref="C3:I3"/>
    <mergeCell ref="J3:P3"/>
    <mergeCell ref="A27:G27"/>
    <mergeCell ref="A28:G28"/>
    <mergeCell ref="A29:G29"/>
    <mergeCell ref="A30:G30"/>
    <mergeCell ref="A24:G24"/>
    <mergeCell ref="A25:G25"/>
    <mergeCell ref="A26:G26"/>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rowBreaks count="1" manualBreakCount="1">
    <brk id="22"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view="pageBreakPreview" zoomScale="75" zoomScaleNormal="70" zoomScaleSheetLayoutView="75" workbookViewId="0">
      <selection activeCell="A45" sqref="A45:D45"/>
    </sheetView>
  </sheetViews>
  <sheetFormatPr defaultColWidth="9" defaultRowHeight="15.75" x14ac:dyDescent="0.25"/>
  <cols>
    <col min="1" max="1" width="7.625"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64"/>
      <c r="B1" s="31"/>
      <c r="C1" s="28"/>
      <c r="D1" s="71"/>
      <c r="E1" s="71"/>
      <c r="F1" s="71"/>
      <c r="G1" s="70"/>
      <c r="H1" s="70"/>
      <c r="I1" s="32"/>
      <c r="J1" s="29"/>
      <c r="K1" s="29"/>
    </row>
    <row r="2" spans="1:16" ht="15.75" customHeight="1" x14ac:dyDescent="0.25">
      <c r="A2" s="210"/>
      <c r="B2" s="210"/>
      <c r="C2" s="210"/>
      <c r="D2" s="210"/>
      <c r="E2" s="210"/>
      <c r="F2" s="210"/>
      <c r="G2" s="210"/>
      <c r="H2" s="210"/>
      <c r="I2" s="210"/>
      <c r="J2" s="210"/>
      <c r="K2" s="210"/>
      <c r="L2" s="210"/>
      <c r="M2" s="210"/>
      <c r="N2" s="210"/>
      <c r="O2" s="210"/>
      <c r="P2" s="210"/>
    </row>
    <row r="3" spans="1:16" ht="15.75" customHeight="1" x14ac:dyDescent="0.25">
      <c r="A3" s="219"/>
      <c r="B3" s="220"/>
      <c r="C3" s="221"/>
      <c r="D3" s="221"/>
      <c r="E3" s="221"/>
      <c r="F3" s="221"/>
      <c r="G3" s="221"/>
      <c r="H3" s="221"/>
      <c r="I3" s="221"/>
      <c r="J3" s="221"/>
      <c r="K3" s="221"/>
      <c r="L3" s="221"/>
      <c r="M3" s="221"/>
      <c r="N3" s="221"/>
      <c r="O3" s="221"/>
      <c r="P3" s="221"/>
    </row>
    <row r="4" spans="1:16" ht="33" customHeight="1" x14ac:dyDescent="0.25">
      <c r="A4" s="219"/>
      <c r="B4" s="220"/>
      <c r="C4" s="220"/>
      <c r="D4" s="220"/>
      <c r="E4" s="220"/>
      <c r="F4" s="220"/>
      <c r="G4" s="220"/>
      <c r="H4" s="220"/>
      <c r="I4" s="220"/>
      <c r="J4" s="220"/>
      <c r="K4" s="220"/>
      <c r="L4" s="220"/>
      <c r="M4" s="220"/>
      <c r="N4" s="220"/>
      <c r="O4" s="220"/>
      <c r="P4" s="220"/>
    </row>
    <row r="5" spans="1:16" ht="33.75" customHeight="1" x14ac:dyDescent="0.25">
      <c r="A5" s="219"/>
      <c r="B5" s="220"/>
      <c r="C5" s="220"/>
      <c r="D5" s="220"/>
      <c r="E5" s="220"/>
      <c r="F5" s="220"/>
      <c r="G5" s="220"/>
      <c r="H5" s="225"/>
      <c r="I5" s="225"/>
      <c r="J5" s="220"/>
      <c r="K5" s="220"/>
      <c r="L5" s="220"/>
      <c r="M5" s="220"/>
      <c r="N5" s="220"/>
      <c r="O5" s="225"/>
      <c r="P5" s="225"/>
    </row>
    <row r="6" spans="1:16" s="7" customFormat="1" x14ac:dyDescent="0.25">
      <c r="A6" s="219"/>
      <c r="B6" s="220"/>
      <c r="C6" s="68"/>
      <c r="D6" s="68"/>
      <c r="E6" s="68"/>
      <c r="F6" s="68"/>
      <c r="G6" s="68"/>
      <c r="H6" s="68"/>
      <c r="I6" s="11"/>
      <c r="J6" s="68"/>
      <c r="K6" s="68"/>
      <c r="L6" s="68"/>
      <c r="M6" s="68"/>
      <c r="N6" s="68"/>
      <c r="O6" s="68"/>
      <c r="P6" s="11"/>
    </row>
    <row r="7" spans="1:16" s="10" customFormat="1" x14ac:dyDescent="0.25">
      <c r="A7" s="59"/>
      <c r="B7" s="68"/>
      <c r="C7" s="68"/>
      <c r="D7" s="68"/>
      <c r="E7" s="68"/>
      <c r="F7" s="68"/>
      <c r="G7" s="68"/>
      <c r="H7" s="68"/>
      <c r="I7" s="11"/>
      <c r="J7" s="68"/>
      <c r="K7" s="11"/>
      <c r="L7" s="68"/>
      <c r="M7" s="11"/>
      <c r="N7" s="68"/>
      <c r="O7" s="11"/>
      <c r="P7" s="68"/>
    </row>
    <row r="8" spans="1:16" s="10" customFormat="1" ht="58.5" customHeight="1" x14ac:dyDescent="0.25">
      <c r="A8" s="62"/>
      <c r="B8" s="13"/>
      <c r="C8" s="68"/>
      <c r="D8" s="68"/>
      <c r="E8" s="68"/>
      <c r="F8" s="68"/>
      <c r="G8" s="68"/>
      <c r="H8" s="68"/>
      <c r="I8" s="68"/>
      <c r="J8" s="68"/>
      <c r="K8" s="68"/>
      <c r="L8" s="68"/>
      <c r="M8" s="68"/>
      <c r="N8" s="68"/>
      <c r="O8" s="68"/>
      <c r="P8" s="68"/>
    </row>
    <row r="9" spans="1:16" s="10" customFormat="1" x14ac:dyDescent="0.25">
      <c r="A9" s="62"/>
      <c r="B9" s="13"/>
      <c r="C9" s="68"/>
      <c r="D9" s="33"/>
      <c r="E9" s="68"/>
      <c r="F9" s="72"/>
      <c r="G9" s="14"/>
      <c r="H9" s="68"/>
      <c r="I9" s="16"/>
      <c r="J9" s="68"/>
      <c r="K9" s="33"/>
      <c r="L9" s="68"/>
      <c r="M9" s="72"/>
      <c r="N9" s="14"/>
      <c r="O9" s="68"/>
      <c r="P9" s="16"/>
    </row>
    <row r="10" spans="1:16" s="65" customFormat="1" x14ac:dyDescent="0.25">
      <c r="A10" s="62"/>
      <c r="B10" s="13"/>
      <c r="C10" s="68"/>
      <c r="D10" s="33"/>
      <c r="E10" s="68"/>
      <c r="F10" s="72"/>
      <c r="G10" s="14"/>
      <c r="H10" s="68"/>
      <c r="I10" s="16"/>
      <c r="J10" s="68"/>
      <c r="K10" s="33"/>
      <c r="L10" s="68"/>
      <c r="M10" s="72"/>
      <c r="N10" s="14"/>
      <c r="O10" s="68"/>
      <c r="P10" s="16"/>
    </row>
    <row r="11" spans="1:16" s="65" customFormat="1" x14ac:dyDescent="0.25">
      <c r="A11" s="62"/>
      <c r="B11" s="13"/>
      <c r="C11" s="68"/>
      <c r="D11" s="33"/>
      <c r="E11" s="68"/>
      <c r="F11" s="72"/>
      <c r="G11" s="14"/>
      <c r="H11" s="68"/>
      <c r="I11" s="16"/>
      <c r="J11" s="68"/>
      <c r="K11" s="33"/>
      <c r="L11" s="68"/>
      <c r="M11" s="72"/>
      <c r="N11" s="14"/>
      <c r="O11" s="68"/>
      <c r="P11" s="16"/>
    </row>
    <row r="12" spans="1:16" s="10" customFormat="1" x14ac:dyDescent="0.25">
      <c r="A12" s="62"/>
      <c r="B12" s="13"/>
      <c r="C12" s="68"/>
      <c r="D12" s="33"/>
      <c r="E12" s="68"/>
      <c r="F12" s="72"/>
      <c r="G12" s="14"/>
      <c r="H12" s="68"/>
      <c r="I12" s="16"/>
      <c r="J12" s="68"/>
      <c r="K12" s="33"/>
      <c r="L12" s="68"/>
      <c r="M12" s="72"/>
      <c r="N12" s="14"/>
      <c r="O12" s="68"/>
      <c r="P12" s="16"/>
    </row>
    <row r="13" spans="1:16" s="10" customFormat="1" x14ac:dyDescent="0.25">
      <c r="A13" s="62"/>
      <c r="B13" s="13"/>
      <c r="C13" s="68"/>
      <c r="D13" s="33"/>
      <c r="E13" s="68"/>
      <c r="F13" s="72"/>
      <c r="G13" s="14"/>
      <c r="H13" s="68"/>
      <c r="I13" s="16"/>
      <c r="J13" s="68"/>
      <c r="K13" s="33"/>
      <c r="L13" s="68"/>
      <c r="M13" s="72"/>
      <c r="N13" s="14"/>
      <c r="O13" s="68"/>
      <c r="P13" s="16"/>
    </row>
    <row r="14" spans="1:16" s="10" customFormat="1" x14ac:dyDescent="0.25">
      <c r="A14" s="62"/>
      <c r="B14" s="35"/>
      <c r="C14" s="68"/>
      <c r="D14" s="68"/>
      <c r="E14" s="68"/>
      <c r="F14" s="68"/>
      <c r="G14" s="68"/>
      <c r="H14" s="68"/>
      <c r="I14" s="68"/>
      <c r="J14" s="68"/>
      <c r="K14" s="68"/>
      <c r="L14" s="68"/>
      <c r="M14" s="68"/>
      <c r="N14" s="68"/>
      <c r="O14" s="68"/>
      <c r="P14" s="68"/>
    </row>
    <row r="15" spans="1:16" s="10" customFormat="1" x14ac:dyDescent="0.25">
      <c r="A15" s="62"/>
      <c r="B15" s="13"/>
      <c r="C15" s="68"/>
      <c r="D15" s="33"/>
      <c r="E15" s="68"/>
      <c r="F15" s="72"/>
      <c r="G15" s="14"/>
      <c r="H15" s="68"/>
      <c r="I15" s="16"/>
      <c r="J15" s="68"/>
      <c r="K15" s="33"/>
      <c r="L15" s="68"/>
      <c r="M15" s="72"/>
      <c r="N15" s="14"/>
      <c r="O15" s="68"/>
      <c r="P15" s="16"/>
    </row>
    <row r="16" spans="1:16" s="10" customFormat="1" x14ac:dyDescent="0.25">
      <c r="A16" s="62"/>
      <c r="B16" s="13"/>
      <c r="C16" s="68"/>
      <c r="D16" s="33"/>
      <c r="E16" s="68"/>
      <c r="F16" s="72"/>
      <c r="G16" s="14"/>
      <c r="H16" s="68"/>
      <c r="I16" s="16"/>
      <c r="J16" s="68"/>
      <c r="K16" s="33"/>
      <c r="L16" s="68"/>
      <c r="M16" s="72"/>
      <c r="N16" s="14"/>
      <c r="O16" s="68"/>
      <c r="P16" s="16"/>
    </row>
    <row r="17" spans="1:16" s="10" customFormat="1" x14ac:dyDescent="0.25">
      <c r="A17" s="62"/>
      <c r="B17" s="13"/>
      <c r="C17" s="68"/>
      <c r="D17" s="33"/>
      <c r="E17" s="68"/>
      <c r="F17" s="72"/>
      <c r="G17" s="14"/>
      <c r="H17" s="68"/>
      <c r="I17" s="16"/>
      <c r="J17" s="68"/>
      <c r="K17" s="33"/>
      <c r="L17" s="68"/>
      <c r="M17" s="72"/>
      <c r="N17" s="14"/>
      <c r="O17" s="68"/>
      <c r="P17" s="16"/>
    </row>
    <row r="18" spans="1:16" s="10" customFormat="1" ht="27" customHeight="1" x14ac:dyDescent="0.25">
      <c r="A18" s="62"/>
      <c r="B18" s="36"/>
      <c r="C18" s="68"/>
      <c r="D18" s="68"/>
      <c r="E18" s="68"/>
      <c r="F18" s="68"/>
      <c r="G18" s="68"/>
      <c r="H18" s="68"/>
      <c r="I18" s="68"/>
      <c r="J18" s="68"/>
      <c r="K18" s="68"/>
      <c r="L18" s="68"/>
      <c r="M18" s="68"/>
      <c r="N18" s="68"/>
      <c r="O18" s="68"/>
      <c r="P18" s="68"/>
    </row>
    <row r="19" spans="1:16" s="10" customFormat="1" x14ac:dyDescent="0.25">
      <c r="A19" s="62"/>
      <c r="B19" s="13"/>
      <c r="C19" s="68"/>
      <c r="D19" s="33"/>
      <c r="E19" s="68"/>
      <c r="F19" s="34"/>
      <c r="G19" s="14"/>
      <c r="H19" s="68"/>
      <c r="I19" s="16"/>
      <c r="J19" s="68"/>
      <c r="K19" s="33"/>
      <c r="L19" s="68"/>
      <c r="M19" s="34"/>
      <c r="N19" s="14"/>
      <c r="O19" s="68"/>
      <c r="P19" s="16"/>
    </row>
    <row r="20" spans="1:16" s="10" customFormat="1" x14ac:dyDescent="0.25">
      <c r="A20" s="62"/>
      <c r="B20" s="13"/>
      <c r="C20" s="68"/>
      <c r="D20" s="33"/>
      <c r="E20" s="68"/>
      <c r="F20" s="34"/>
      <c r="G20" s="14"/>
      <c r="H20" s="68"/>
      <c r="I20" s="16"/>
      <c r="J20" s="68"/>
      <c r="K20" s="33"/>
      <c r="L20" s="68"/>
      <c r="M20" s="34"/>
      <c r="N20" s="14"/>
      <c r="O20" s="68"/>
      <c r="P20" s="16"/>
    </row>
    <row r="21" spans="1:16" s="10" customFormat="1" x14ac:dyDescent="0.25">
      <c r="A21" s="62"/>
      <c r="B21" s="13"/>
      <c r="C21" s="68"/>
      <c r="D21" s="33"/>
      <c r="E21" s="68"/>
      <c r="F21" s="34"/>
      <c r="G21" s="14"/>
      <c r="H21" s="68"/>
      <c r="I21" s="16"/>
      <c r="J21" s="68"/>
      <c r="K21" s="33"/>
      <c r="L21" s="68"/>
      <c r="M21" s="34"/>
      <c r="N21" s="14"/>
      <c r="O21" s="68"/>
      <c r="P21" s="16"/>
    </row>
    <row r="22" spans="1:16" s="10" customFormat="1" x14ac:dyDescent="0.25">
      <c r="A22" s="62"/>
      <c r="B22" s="13"/>
      <c r="C22" s="68"/>
      <c r="D22" s="33"/>
      <c r="E22" s="68"/>
      <c r="F22" s="68"/>
      <c r="G22" s="68"/>
      <c r="H22" s="68"/>
      <c r="I22" s="16"/>
      <c r="J22" s="68"/>
      <c r="K22" s="33"/>
      <c r="L22" s="68"/>
      <c r="M22" s="68"/>
      <c r="N22" s="68"/>
      <c r="O22" s="68"/>
      <c r="P22" s="16"/>
    </row>
    <row r="23" spans="1:16" s="10" customFormat="1" x14ac:dyDescent="0.25">
      <c r="A23" s="62"/>
      <c r="B23" s="13"/>
      <c r="C23" s="68"/>
      <c r="D23" s="33"/>
      <c r="E23" s="68"/>
      <c r="F23" s="72"/>
      <c r="G23" s="14"/>
      <c r="H23" s="68"/>
      <c r="I23" s="16"/>
      <c r="J23" s="68"/>
      <c r="K23" s="33"/>
      <c r="L23" s="68"/>
      <c r="M23" s="72"/>
      <c r="N23" s="14"/>
      <c r="O23" s="68"/>
      <c r="P23" s="16"/>
    </row>
    <row r="24" spans="1:16" s="10" customFormat="1" x14ac:dyDescent="0.25">
      <c r="A24" s="62"/>
      <c r="B24" s="13"/>
      <c r="C24" s="68"/>
      <c r="D24" s="33"/>
      <c r="E24" s="68"/>
      <c r="F24" s="72"/>
      <c r="G24" s="14"/>
      <c r="H24" s="68"/>
      <c r="I24" s="16"/>
      <c r="J24" s="68"/>
      <c r="K24" s="33"/>
      <c r="L24" s="68"/>
      <c r="M24" s="72"/>
      <c r="N24" s="14"/>
      <c r="O24" s="68"/>
      <c r="P24" s="16"/>
    </row>
    <row r="25" spans="1:16" s="10" customFormat="1" ht="15" customHeight="1" x14ac:dyDescent="0.25">
      <c r="A25" s="62"/>
      <c r="B25" s="13"/>
      <c r="C25" s="68"/>
      <c r="D25" s="33"/>
      <c r="E25" s="68"/>
      <c r="F25" s="72"/>
      <c r="G25" s="14"/>
      <c r="H25" s="68"/>
      <c r="I25" s="16"/>
      <c r="J25" s="68"/>
      <c r="K25" s="33"/>
      <c r="L25" s="68"/>
      <c r="M25" s="72"/>
      <c r="N25" s="14"/>
      <c r="O25" s="68"/>
      <c r="P25" s="16"/>
    </row>
    <row r="26" spans="1:16" ht="50.25" customHeight="1" x14ac:dyDescent="0.25">
      <c r="A26" s="62"/>
      <c r="B26" s="49"/>
      <c r="C26" s="21"/>
      <c r="D26" s="68"/>
      <c r="E26" s="68"/>
      <c r="F26" s="68"/>
      <c r="G26" s="1"/>
      <c r="H26" s="1"/>
      <c r="I26" s="22"/>
      <c r="J26" s="21"/>
      <c r="K26" s="68"/>
      <c r="L26" s="68"/>
      <c r="M26" s="68"/>
      <c r="N26" s="1"/>
      <c r="O26" s="1"/>
      <c r="P26" s="22"/>
    </row>
    <row r="27" spans="1:16" ht="15.75" customHeight="1" x14ac:dyDescent="0.25">
      <c r="D27" s="5"/>
      <c r="J27" s="29"/>
      <c r="K27" s="29"/>
    </row>
    <row r="28" spans="1:16" s="50" customFormat="1" ht="18.75" customHeight="1" x14ac:dyDescent="0.25">
      <c r="A28" s="208"/>
      <c r="B28" s="208"/>
      <c r="C28" s="208"/>
      <c r="D28" s="208"/>
      <c r="E28" s="208"/>
      <c r="F28" s="208"/>
      <c r="G28" s="208"/>
      <c r="H28" s="70"/>
      <c r="I28" s="32"/>
    </row>
    <row r="29" spans="1:16" s="50" customFormat="1" ht="41.25" customHeight="1" x14ac:dyDescent="0.25">
      <c r="A29" s="208"/>
      <c r="B29" s="208"/>
      <c r="C29" s="208"/>
      <c r="D29" s="208"/>
      <c r="E29" s="208"/>
      <c r="F29" s="208"/>
      <c r="G29" s="208"/>
      <c r="H29" s="70"/>
      <c r="I29" s="32"/>
    </row>
    <row r="30" spans="1:16" s="50" customFormat="1" ht="38.25" customHeight="1" x14ac:dyDescent="0.25">
      <c r="A30" s="208"/>
      <c r="B30" s="208"/>
      <c r="C30" s="208"/>
      <c r="D30" s="208"/>
      <c r="E30" s="208"/>
      <c r="F30" s="208"/>
      <c r="G30" s="208"/>
      <c r="H30" s="73"/>
      <c r="I30" s="32"/>
    </row>
    <row r="31" spans="1:16" s="50" customFormat="1" ht="18.75" customHeight="1" x14ac:dyDescent="0.25">
      <c r="A31" s="209"/>
      <c r="B31" s="209"/>
      <c r="C31" s="209"/>
      <c r="D31" s="209"/>
      <c r="E31" s="209"/>
      <c r="F31" s="209"/>
      <c r="G31" s="209"/>
      <c r="H31" s="70"/>
      <c r="I31" s="32"/>
    </row>
    <row r="32" spans="1:16" s="50" customFormat="1" ht="217.5" customHeight="1" x14ac:dyDescent="0.25">
      <c r="A32" s="204"/>
      <c r="B32" s="207"/>
      <c r="C32" s="207"/>
      <c r="D32" s="207"/>
      <c r="E32" s="207"/>
      <c r="F32" s="207"/>
      <c r="G32" s="207"/>
      <c r="H32" s="70"/>
      <c r="I32" s="32"/>
    </row>
    <row r="33" spans="1:16" ht="53.25" customHeight="1" x14ac:dyDescent="0.25">
      <c r="A33" s="204"/>
      <c r="B33" s="205"/>
      <c r="C33" s="205"/>
      <c r="D33" s="205"/>
      <c r="E33" s="205"/>
      <c r="F33" s="205"/>
      <c r="G33" s="205"/>
    </row>
    <row r="34" spans="1:16" x14ac:dyDescent="0.25">
      <c r="A34" s="206"/>
      <c r="B34" s="206"/>
      <c r="C34" s="206"/>
      <c r="D34" s="206"/>
      <c r="E34" s="206"/>
      <c r="F34" s="206"/>
      <c r="G34" s="206"/>
    </row>
    <row r="35" spans="1:16" s="5" customFormat="1" x14ac:dyDescent="0.25">
      <c r="A35" s="58"/>
      <c r="B35" s="73"/>
      <c r="D35" s="2"/>
      <c r="G35" s="66"/>
      <c r="H35" s="66"/>
      <c r="I35" s="3"/>
      <c r="J35" s="4"/>
      <c r="K35" s="4"/>
      <c r="L35" s="4"/>
      <c r="M35" s="4"/>
      <c r="N35" s="4"/>
      <c r="O35" s="4"/>
      <c r="P35" s="4"/>
    </row>
    <row r="39" spans="1:16" s="5" customFormat="1" x14ac:dyDescent="0.25">
      <c r="A39" s="58"/>
      <c r="B39" s="73"/>
      <c r="D39" s="2"/>
      <c r="G39" s="66"/>
      <c r="H39" s="66"/>
      <c r="I39" s="3"/>
      <c r="J39" s="4"/>
      <c r="K39" s="4"/>
      <c r="L39" s="4"/>
      <c r="M39" s="4"/>
      <c r="N39" s="4"/>
      <c r="O39" s="4"/>
      <c r="P39" s="4"/>
    </row>
  </sheetData>
  <mergeCells count="18">
    <mergeCell ref="A2:P2"/>
    <mergeCell ref="A3:A6"/>
    <mergeCell ref="B3:B6"/>
    <mergeCell ref="C3:I3"/>
    <mergeCell ref="J3:P3"/>
    <mergeCell ref="C4:I4"/>
    <mergeCell ref="J4:P4"/>
    <mergeCell ref="C5:F5"/>
    <mergeCell ref="G5:I5"/>
    <mergeCell ref="J5:M5"/>
    <mergeCell ref="A33:G33"/>
    <mergeCell ref="A34:G34"/>
    <mergeCell ref="N5:P5"/>
    <mergeCell ref="A28:G28"/>
    <mergeCell ref="A29:G29"/>
    <mergeCell ref="A30:G30"/>
    <mergeCell ref="A31:G31"/>
    <mergeCell ref="A32:G32"/>
  </mergeCells>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5"/>
  <sheetViews>
    <sheetView tabSelected="1" topLeftCell="A10" zoomScale="60" zoomScaleNormal="60" zoomScaleSheetLayoutView="85" workbookViewId="0">
      <selection activeCell="F22" sqref="F22:J22"/>
    </sheetView>
  </sheetViews>
  <sheetFormatPr defaultRowHeight="15.75" x14ac:dyDescent="0.25"/>
  <cols>
    <col min="1" max="1" width="11" style="80" customWidth="1"/>
    <col min="2" max="2" width="26.375" style="81" customWidth="1"/>
    <col min="3" max="3" width="14" style="82" customWidth="1"/>
    <col min="4" max="4" width="28.75" style="86" customWidth="1"/>
    <col min="5" max="5" width="10.625" style="85" customWidth="1"/>
    <col min="6" max="6" width="8.875" style="83" customWidth="1"/>
    <col min="7" max="7" width="7.25" style="84" customWidth="1"/>
    <col min="8" max="8" width="7.375" style="84" customWidth="1"/>
    <col min="9" max="9" width="7.75" style="84" customWidth="1"/>
    <col min="10" max="10" width="8.625" style="84" customWidth="1"/>
    <col min="11" max="11" width="8" style="84" customWidth="1"/>
    <col min="12" max="13" width="10.625" style="84" customWidth="1"/>
    <col min="14" max="14" width="68.5" style="81" hidden="1" customWidth="1"/>
    <col min="15" max="15" width="10.875" style="84" customWidth="1"/>
    <col min="16" max="16" width="13.875" style="84" customWidth="1"/>
    <col min="17" max="17" width="16.75" style="84" customWidth="1"/>
    <col min="18" max="18" width="15.125" style="84" customWidth="1"/>
    <col min="19" max="256" width="9" style="84"/>
    <col min="257" max="257" width="11" style="84" customWidth="1"/>
    <col min="258" max="258" width="26.375" style="84" customWidth="1"/>
    <col min="259" max="259" width="14" style="84" customWidth="1"/>
    <col min="260" max="260" width="28.75" style="84" customWidth="1"/>
    <col min="261" max="261" width="16.75" style="84" customWidth="1"/>
    <col min="262" max="262" width="23.125" style="84" customWidth="1"/>
    <col min="263" max="269" width="10.625" style="84" customWidth="1"/>
    <col min="270" max="270" width="68.5" style="84" customWidth="1"/>
    <col min="271" max="271" width="10.875" style="84" customWidth="1"/>
    <col min="272" max="272" width="13.875" style="84" customWidth="1"/>
    <col min="273" max="273" width="16.75" style="84" customWidth="1"/>
    <col min="274" max="274" width="15.125" style="84" customWidth="1"/>
    <col min="275" max="512" width="9" style="84"/>
    <col min="513" max="513" width="11" style="84" customWidth="1"/>
    <col min="514" max="514" width="26.375" style="84" customWidth="1"/>
    <col min="515" max="515" width="14" style="84" customWidth="1"/>
    <col min="516" max="516" width="28.75" style="84" customWidth="1"/>
    <col min="517" max="517" width="16.75" style="84" customWidth="1"/>
    <col min="518" max="518" width="23.125" style="84" customWidth="1"/>
    <col min="519" max="525" width="10.625" style="84" customWidth="1"/>
    <col min="526" max="526" width="68.5" style="84" customWidth="1"/>
    <col min="527" max="527" width="10.875" style="84" customWidth="1"/>
    <col min="528" max="528" width="13.875" style="84" customWidth="1"/>
    <col min="529" max="529" width="16.75" style="84" customWidth="1"/>
    <col min="530" max="530" width="15.125" style="84" customWidth="1"/>
    <col min="531" max="768" width="9" style="84"/>
    <col min="769" max="769" width="11" style="84" customWidth="1"/>
    <col min="770" max="770" width="26.375" style="84" customWidth="1"/>
    <col min="771" max="771" width="14" style="84" customWidth="1"/>
    <col min="772" max="772" width="28.75" style="84" customWidth="1"/>
    <col min="773" max="773" width="16.75" style="84" customWidth="1"/>
    <col min="774" max="774" width="23.125" style="84" customWidth="1"/>
    <col min="775" max="781" width="10.625" style="84" customWidth="1"/>
    <col min="782" max="782" width="68.5" style="84" customWidth="1"/>
    <col min="783" max="783" width="10.875" style="84" customWidth="1"/>
    <col min="784" max="784" width="13.875" style="84" customWidth="1"/>
    <col min="785" max="785" width="16.75" style="84" customWidth="1"/>
    <col min="786" max="786" width="15.125" style="84" customWidth="1"/>
    <col min="787" max="1024" width="9" style="84"/>
    <col min="1025" max="1025" width="11" style="84" customWidth="1"/>
    <col min="1026" max="1026" width="26.375" style="84" customWidth="1"/>
    <col min="1027" max="1027" width="14" style="84" customWidth="1"/>
    <col min="1028" max="1028" width="28.75" style="84" customWidth="1"/>
    <col min="1029" max="1029" width="16.75" style="84" customWidth="1"/>
    <col min="1030" max="1030" width="23.125" style="84" customWidth="1"/>
    <col min="1031" max="1037" width="10.625" style="84" customWidth="1"/>
    <col min="1038" max="1038" width="68.5" style="84" customWidth="1"/>
    <col min="1039" max="1039" width="10.875" style="84" customWidth="1"/>
    <col min="1040" max="1040" width="13.875" style="84" customWidth="1"/>
    <col min="1041" max="1041" width="16.75" style="84" customWidth="1"/>
    <col min="1042" max="1042" width="15.125" style="84" customWidth="1"/>
    <col min="1043" max="1280" width="9" style="84"/>
    <col min="1281" max="1281" width="11" style="84" customWidth="1"/>
    <col min="1282" max="1282" width="26.375" style="84" customWidth="1"/>
    <col min="1283" max="1283" width="14" style="84" customWidth="1"/>
    <col min="1284" max="1284" width="28.75" style="84" customWidth="1"/>
    <col min="1285" max="1285" width="16.75" style="84" customWidth="1"/>
    <col min="1286" max="1286" width="23.125" style="84" customWidth="1"/>
    <col min="1287" max="1293" width="10.625" style="84" customWidth="1"/>
    <col min="1294" max="1294" width="68.5" style="84" customWidth="1"/>
    <col min="1295" max="1295" width="10.875" style="84" customWidth="1"/>
    <col min="1296" max="1296" width="13.875" style="84" customWidth="1"/>
    <col min="1297" max="1297" width="16.75" style="84" customWidth="1"/>
    <col min="1298" max="1298" width="15.125" style="84" customWidth="1"/>
    <col min="1299" max="1536" width="9" style="84"/>
    <col min="1537" max="1537" width="11" style="84" customWidth="1"/>
    <col min="1538" max="1538" width="26.375" style="84" customWidth="1"/>
    <col min="1539" max="1539" width="14" style="84" customWidth="1"/>
    <col min="1540" max="1540" width="28.75" style="84" customWidth="1"/>
    <col min="1541" max="1541" width="16.75" style="84" customWidth="1"/>
    <col min="1542" max="1542" width="23.125" style="84" customWidth="1"/>
    <col min="1543" max="1549" width="10.625" style="84" customWidth="1"/>
    <col min="1550" max="1550" width="68.5" style="84" customWidth="1"/>
    <col min="1551" max="1551" width="10.875" style="84" customWidth="1"/>
    <col min="1552" max="1552" width="13.875" style="84" customWidth="1"/>
    <col min="1553" max="1553" width="16.75" style="84" customWidth="1"/>
    <col min="1554" max="1554" width="15.125" style="84" customWidth="1"/>
    <col min="1555" max="1792" width="9" style="84"/>
    <col min="1793" max="1793" width="11" style="84" customWidth="1"/>
    <col min="1794" max="1794" width="26.375" style="84" customWidth="1"/>
    <col min="1795" max="1795" width="14" style="84" customWidth="1"/>
    <col min="1796" max="1796" width="28.75" style="84" customWidth="1"/>
    <col min="1797" max="1797" width="16.75" style="84" customWidth="1"/>
    <col min="1798" max="1798" width="23.125" style="84" customWidth="1"/>
    <col min="1799" max="1805" width="10.625" style="84" customWidth="1"/>
    <col min="1806" max="1806" width="68.5" style="84" customWidth="1"/>
    <col min="1807" max="1807" width="10.875" style="84" customWidth="1"/>
    <col min="1808" max="1808" width="13.875" style="84" customWidth="1"/>
    <col min="1809" max="1809" width="16.75" style="84" customWidth="1"/>
    <col min="1810" max="1810" width="15.125" style="84" customWidth="1"/>
    <col min="1811" max="2048" width="9" style="84"/>
    <col min="2049" max="2049" width="11" style="84" customWidth="1"/>
    <col min="2050" max="2050" width="26.375" style="84" customWidth="1"/>
    <col min="2051" max="2051" width="14" style="84" customWidth="1"/>
    <col min="2052" max="2052" width="28.75" style="84" customWidth="1"/>
    <col min="2053" max="2053" width="16.75" style="84" customWidth="1"/>
    <col min="2054" max="2054" width="23.125" style="84" customWidth="1"/>
    <col min="2055" max="2061" width="10.625" style="84" customWidth="1"/>
    <col min="2062" max="2062" width="68.5" style="84" customWidth="1"/>
    <col min="2063" max="2063" width="10.875" style="84" customWidth="1"/>
    <col min="2064" max="2064" width="13.875" style="84" customWidth="1"/>
    <col min="2065" max="2065" width="16.75" style="84" customWidth="1"/>
    <col min="2066" max="2066" width="15.125" style="84" customWidth="1"/>
    <col min="2067" max="2304" width="9" style="84"/>
    <col min="2305" max="2305" width="11" style="84" customWidth="1"/>
    <col min="2306" max="2306" width="26.375" style="84" customWidth="1"/>
    <col min="2307" max="2307" width="14" style="84" customWidth="1"/>
    <col min="2308" max="2308" width="28.75" style="84" customWidth="1"/>
    <col min="2309" max="2309" width="16.75" style="84" customWidth="1"/>
    <col min="2310" max="2310" width="23.125" style="84" customWidth="1"/>
    <col min="2311" max="2317" width="10.625" style="84" customWidth="1"/>
    <col min="2318" max="2318" width="68.5" style="84" customWidth="1"/>
    <col min="2319" max="2319" width="10.875" style="84" customWidth="1"/>
    <col min="2320" max="2320" width="13.875" style="84" customWidth="1"/>
    <col min="2321" max="2321" width="16.75" style="84" customWidth="1"/>
    <col min="2322" max="2322" width="15.125" style="84" customWidth="1"/>
    <col min="2323" max="2560" width="9" style="84"/>
    <col min="2561" max="2561" width="11" style="84" customWidth="1"/>
    <col min="2562" max="2562" width="26.375" style="84" customWidth="1"/>
    <col min="2563" max="2563" width="14" style="84" customWidth="1"/>
    <col min="2564" max="2564" width="28.75" style="84" customWidth="1"/>
    <col min="2565" max="2565" width="16.75" style="84" customWidth="1"/>
    <col min="2566" max="2566" width="23.125" style="84" customWidth="1"/>
    <col min="2567" max="2573" width="10.625" style="84" customWidth="1"/>
    <col min="2574" max="2574" width="68.5" style="84" customWidth="1"/>
    <col min="2575" max="2575" width="10.875" style="84" customWidth="1"/>
    <col min="2576" max="2576" width="13.875" style="84" customWidth="1"/>
    <col min="2577" max="2577" width="16.75" style="84" customWidth="1"/>
    <col min="2578" max="2578" width="15.125" style="84" customWidth="1"/>
    <col min="2579" max="2816" width="9" style="84"/>
    <col min="2817" max="2817" width="11" style="84" customWidth="1"/>
    <col min="2818" max="2818" width="26.375" style="84" customWidth="1"/>
    <col min="2819" max="2819" width="14" style="84" customWidth="1"/>
    <col min="2820" max="2820" width="28.75" style="84" customWidth="1"/>
    <col min="2821" max="2821" width="16.75" style="84" customWidth="1"/>
    <col min="2822" max="2822" width="23.125" style="84" customWidth="1"/>
    <col min="2823" max="2829" width="10.625" style="84" customWidth="1"/>
    <col min="2830" max="2830" width="68.5" style="84" customWidth="1"/>
    <col min="2831" max="2831" width="10.875" style="84" customWidth="1"/>
    <col min="2832" max="2832" width="13.875" style="84" customWidth="1"/>
    <col min="2833" max="2833" width="16.75" style="84" customWidth="1"/>
    <col min="2834" max="2834" width="15.125" style="84" customWidth="1"/>
    <col min="2835" max="3072" width="9" style="84"/>
    <col min="3073" max="3073" width="11" style="84" customWidth="1"/>
    <col min="3074" max="3074" width="26.375" style="84" customWidth="1"/>
    <col min="3075" max="3075" width="14" style="84" customWidth="1"/>
    <col min="3076" max="3076" width="28.75" style="84" customWidth="1"/>
    <col min="3077" max="3077" width="16.75" style="84" customWidth="1"/>
    <col min="3078" max="3078" width="23.125" style="84" customWidth="1"/>
    <col min="3079" max="3085" width="10.625" style="84" customWidth="1"/>
    <col min="3086" max="3086" width="68.5" style="84" customWidth="1"/>
    <col min="3087" max="3087" width="10.875" style="84" customWidth="1"/>
    <col min="3088" max="3088" width="13.875" style="84" customWidth="1"/>
    <col min="3089" max="3089" width="16.75" style="84" customWidth="1"/>
    <col min="3090" max="3090" width="15.125" style="84" customWidth="1"/>
    <col min="3091" max="3328" width="9" style="84"/>
    <col min="3329" max="3329" width="11" style="84" customWidth="1"/>
    <col min="3330" max="3330" width="26.375" style="84" customWidth="1"/>
    <col min="3331" max="3331" width="14" style="84" customWidth="1"/>
    <col min="3332" max="3332" width="28.75" style="84" customWidth="1"/>
    <col min="3333" max="3333" width="16.75" style="84" customWidth="1"/>
    <col min="3334" max="3334" width="23.125" style="84" customWidth="1"/>
    <col min="3335" max="3341" width="10.625" style="84" customWidth="1"/>
    <col min="3342" max="3342" width="68.5" style="84" customWidth="1"/>
    <col min="3343" max="3343" width="10.875" style="84" customWidth="1"/>
    <col min="3344" max="3344" width="13.875" style="84" customWidth="1"/>
    <col min="3345" max="3345" width="16.75" style="84" customWidth="1"/>
    <col min="3346" max="3346" width="15.125" style="84" customWidth="1"/>
    <col min="3347" max="3584" width="9" style="84"/>
    <col min="3585" max="3585" width="11" style="84" customWidth="1"/>
    <col min="3586" max="3586" width="26.375" style="84" customWidth="1"/>
    <col min="3587" max="3587" width="14" style="84" customWidth="1"/>
    <col min="3588" max="3588" width="28.75" style="84" customWidth="1"/>
    <col min="3589" max="3589" width="16.75" style="84" customWidth="1"/>
    <col min="3590" max="3590" width="23.125" style="84" customWidth="1"/>
    <col min="3591" max="3597" width="10.625" style="84" customWidth="1"/>
    <col min="3598" max="3598" width="68.5" style="84" customWidth="1"/>
    <col min="3599" max="3599" width="10.875" style="84" customWidth="1"/>
    <col min="3600" max="3600" width="13.875" style="84" customWidth="1"/>
    <col min="3601" max="3601" width="16.75" style="84" customWidth="1"/>
    <col min="3602" max="3602" width="15.125" style="84" customWidth="1"/>
    <col min="3603" max="3840" width="9" style="84"/>
    <col min="3841" max="3841" width="11" style="84" customWidth="1"/>
    <col min="3842" max="3842" width="26.375" style="84" customWidth="1"/>
    <col min="3843" max="3843" width="14" style="84" customWidth="1"/>
    <col min="3844" max="3844" width="28.75" style="84" customWidth="1"/>
    <col min="3845" max="3845" width="16.75" style="84" customWidth="1"/>
    <col min="3846" max="3846" width="23.125" style="84" customWidth="1"/>
    <col min="3847" max="3853" width="10.625" style="84" customWidth="1"/>
    <col min="3854" max="3854" width="68.5" style="84" customWidth="1"/>
    <col min="3855" max="3855" width="10.875" style="84" customWidth="1"/>
    <col min="3856" max="3856" width="13.875" style="84" customWidth="1"/>
    <col min="3857" max="3857" width="16.75" style="84" customWidth="1"/>
    <col min="3858" max="3858" width="15.125" style="84" customWidth="1"/>
    <col min="3859" max="4096" width="9" style="84"/>
    <col min="4097" max="4097" width="11" style="84" customWidth="1"/>
    <col min="4098" max="4098" width="26.375" style="84" customWidth="1"/>
    <col min="4099" max="4099" width="14" style="84" customWidth="1"/>
    <col min="4100" max="4100" width="28.75" style="84" customWidth="1"/>
    <col min="4101" max="4101" width="16.75" style="84" customWidth="1"/>
    <col min="4102" max="4102" width="23.125" style="84" customWidth="1"/>
    <col min="4103" max="4109" width="10.625" style="84" customWidth="1"/>
    <col min="4110" max="4110" width="68.5" style="84" customWidth="1"/>
    <col min="4111" max="4111" width="10.875" style="84" customWidth="1"/>
    <col min="4112" max="4112" width="13.875" style="84" customWidth="1"/>
    <col min="4113" max="4113" width="16.75" style="84" customWidth="1"/>
    <col min="4114" max="4114" width="15.125" style="84" customWidth="1"/>
    <col min="4115" max="4352" width="9" style="84"/>
    <col min="4353" max="4353" width="11" style="84" customWidth="1"/>
    <col min="4354" max="4354" width="26.375" style="84" customWidth="1"/>
    <col min="4355" max="4355" width="14" style="84" customWidth="1"/>
    <col min="4356" max="4356" width="28.75" style="84" customWidth="1"/>
    <col min="4357" max="4357" width="16.75" style="84" customWidth="1"/>
    <col min="4358" max="4358" width="23.125" style="84" customWidth="1"/>
    <col min="4359" max="4365" width="10.625" style="84" customWidth="1"/>
    <col min="4366" max="4366" width="68.5" style="84" customWidth="1"/>
    <col min="4367" max="4367" width="10.875" style="84" customWidth="1"/>
    <col min="4368" max="4368" width="13.875" style="84" customWidth="1"/>
    <col min="4369" max="4369" width="16.75" style="84" customWidth="1"/>
    <col min="4370" max="4370" width="15.125" style="84" customWidth="1"/>
    <col min="4371" max="4608" width="9" style="84"/>
    <col min="4609" max="4609" width="11" style="84" customWidth="1"/>
    <col min="4610" max="4610" width="26.375" style="84" customWidth="1"/>
    <col min="4611" max="4611" width="14" style="84" customWidth="1"/>
    <col min="4612" max="4612" width="28.75" style="84" customWidth="1"/>
    <col min="4613" max="4613" width="16.75" style="84" customWidth="1"/>
    <col min="4614" max="4614" width="23.125" style="84" customWidth="1"/>
    <col min="4615" max="4621" width="10.625" style="84" customWidth="1"/>
    <col min="4622" max="4622" width="68.5" style="84" customWidth="1"/>
    <col min="4623" max="4623" width="10.875" style="84" customWidth="1"/>
    <col min="4624" max="4624" width="13.875" style="84" customWidth="1"/>
    <col min="4625" max="4625" width="16.75" style="84" customWidth="1"/>
    <col min="4626" max="4626" width="15.125" style="84" customWidth="1"/>
    <col min="4627" max="4864" width="9" style="84"/>
    <col min="4865" max="4865" width="11" style="84" customWidth="1"/>
    <col min="4866" max="4866" width="26.375" style="84" customWidth="1"/>
    <col min="4867" max="4867" width="14" style="84" customWidth="1"/>
    <col min="4868" max="4868" width="28.75" style="84" customWidth="1"/>
    <col min="4869" max="4869" width="16.75" style="84" customWidth="1"/>
    <col min="4870" max="4870" width="23.125" style="84" customWidth="1"/>
    <col min="4871" max="4877" width="10.625" style="84" customWidth="1"/>
    <col min="4878" max="4878" width="68.5" style="84" customWidth="1"/>
    <col min="4879" max="4879" width="10.875" style="84" customWidth="1"/>
    <col min="4880" max="4880" width="13.875" style="84" customWidth="1"/>
    <col min="4881" max="4881" width="16.75" style="84" customWidth="1"/>
    <col min="4882" max="4882" width="15.125" style="84" customWidth="1"/>
    <col min="4883" max="5120" width="9" style="84"/>
    <col min="5121" max="5121" width="11" style="84" customWidth="1"/>
    <col min="5122" max="5122" width="26.375" style="84" customWidth="1"/>
    <col min="5123" max="5123" width="14" style="84" customWidth="1"/>
    <col min="5124" max="5124" width="28.75" style="84" customWidth="1"/>
    <col min="5125" max="5125" width="16.75" style="84" customWidth="1"/>
    <col min="5126" max="5126" width="23.125" style="84" customWidth="1"/>
    <col min="5127" max="5133" width="10.625" style="84" customWidth="1"/>
    <col min="5134" max="5134" width="68.5" style="84" customWidth="1"/>
    <col min="5135" max="5135" width="10.875" style="84" customWidth="1"/>
    <col min="5136" max="5136" width="13.875" style="84" customWidth="1"/>
    <col min="5137" max="5137" width="16.75" style="84" customWidth="1"/>
    <col min="5138" max="5138" width="15.125" style="84" customWidth="1"/>
    <col min="5139" max="5376" width="9" style="84"/>
    <col min="5377" max="5377" width="11" style="84" customWidth="1"/>
    <col min="5378" max="5378" width="26.375" style="84" customWidth="1"/>
    <col min="5379" max="5379" width="14" style="84" customWidth="1"/>
    <col min="5380" max="5380" width="28.75" style="84" customWidth="1"/>
    <col min="5381" max="5381" width="16.75" style="84" customWidth="1"/>
    <col min="5382" max="5382" width="23.125" style="84" customWidth="1"/>
    <col min="5383" max="5389" width="10.625" style="84" customWidth="1"/>
    <col min="5390" max="5390" width="68.5" style="84" customWidth="1"/>
    <col min="5391" max="5391" width="10.875" style="84" customWidth="1"/>
    <col min="5392" max="5392" width="13.875" style="84" customWidth="1"/>
    <col min="5393" max="5393" width="16.75" style="84" customWidth="1"/>
    <col min="5394" max="5394" width="15.125" style="84" customWidth="1"/>
    <col min="5395" max="5632" width="9" style="84"/>
    <col min="5633" max="5633" width="11" style="84" customWidth="1"/>
    <col min="5634" max="5634" width="26.375" style="84" customWidth="1"/>
    <col min="5635" max="5635" width="14" style="84" customWidth="1"/>
    <col min="5636" max="5636" width="28.75" style="84" customWidth="1"/>
    <col min="5637" max="5637" width="16.75" style="84" customWidth="1"/>
    <col min="5638" max="5638" width="23.125" style="84" customWidth="1"/>
    <col min="5639" max="5645" width="10.625" style="84" customWidth="1"/>
    <col min="5646" max="5646" width="68.5" style="84" customWidth="1"/>
    <col min="5647" max="5647" width="10.875" style="84" customWidth="1"/>
    <col min="5648" max="5648" width="13.875" style="84" customWidth="1"/>
    <col min="5649" max="5649" width="16.75" style="84" customWidth="1"/>
    <col min="5650" max="5650" width="15.125" style="84" customWidth="1"/>
    <col min="5651" max="5888" width="9" style="84"/>
    <col min="5889" max="5889" width="11" style="84" customWidth="1"/>
    <col min="5890" max="5890" width="26.375" style="84" customWidth="1"/>
    <col min="5891" max="5891" width="14" style="84" customWidth="1"/>
    <col min="5892" max="5892" width="28.75" style="84" customWidth="1"/>
    <col min="5893" max="5893" width="16.75" style="84" customWidth="1"/>
    <col min="5894" max="5894" width="23.125" style="84" customWidth="1"/>
    <col min="5895" max="5901" width="10.625" style="84" customWidth="1"/>
    <col min="5902" max="5902" width="68.5" style="84" customWidth="1"/>
    <col min="5903" max="5903" width="10.875" style="84" customWidth="1"/>
    <col min="5904" max="5904" width="13.875" style="84" customWidth="1"/>
    <col min="5905" max="5905" width="16.75" style="84" customWidth="1"/>
    <col min="5906" max="5906" width="15.125" style="84" customWidth="1"/>
    <col min="5907" max="6144" width="9" style="84"/>
    <col min="6145" max="6145" width="11" style="84" customWidth="1"/>
    <col min="6146" max="6146" width="26.375" style="84" customWidth="1"/>
    <col min="6147" max="6147" width="14" style="84" customWidth="1"/>
    <col min="6148" max="6148" width="28.75" style="84" customWidth="1"/>
    <col min="6149" max="6149" width="16.75" style="84" customWidth="1"/>
    <col min="6150" max="6150" width="23.125" style="84" customWidth="1"/>
    <col min="6151" max="6157" width="10.625" style="84" customWidth="1"/>
    <col min="6158" max="6158" width="68.5" style="84" customWidth="1"/>
    <col min="6159" max="6159" width="10.875" style="84" customWidth="1"/>
    <col min="6160" max="6160" width="13.875" style="84" customWidth="1"/>
    <col min="6161" max="6161" width="16.75" style="84" customWidth="1"/>
    <col min="6162" max="6162" width="15.125" style="84" customWidth="1"/>
    <col min="6163" max="6400" width="9" style="84"/>
    <col min="6401" max="6401" width="11" style="84" customWidth="1"/>
    <col min="6402" max="6402" width="26.375" style="84" customWidth="1"/>
    <col min="6403" max="6403" width="14" style="84" customWidth="1"/>
    <col min="6404" max="6404" width="28.75" style="84" customWidth="1"/>
    <col min="6405" max="6405" width="16.75" style="84" customWidth="1"/>
    <col min="6406" max="6406" width="23.125" style="84" customWidth="1"/>
    <col min="6407" max="6413" width="10.625" style="84" customWidth="1"/>
    <col min="6414" max="6414" width="68.5" style="84" customWidth="1"/>
    <col min="6415" max="6415" width="10.875" style="84" customWidth="1"/>
    <col min="6416" max="6416" width="13.875" style="84" customWidth="1"/>
    <col min="6417" max="6417" width="16.75" style="84" customWidth="1"/>
    <col min="6418" max="6418" width="15.125" style="84" customWidth="1"/>
    <col min="6419" max="6656" width="9" style="84"/>
    <col min="6657" max="6657" width="11" style="84" customWidth="1"/>
    <col min="6658" max="6658" width="26.375" style="84" customWidth="1"/>
    <col min="6659" max="6659" width="14" style="84" customWidth="1"/>
    <col min="6660" max="6660" width="28.75" style="84" customWidth="1"/>
    <col min="6661" max="6661" width="16.75" style="84" customWidth="1"/>
    <col min="6662" max="6662" width="23.125" style="84" customWidth="1"/>
    <col min="6663" max="6669" width="10.625" style="84" customWidth="1"/>
    <col min="6670" max="6670" width="68.5" style="84" customWidth="1"/>
    <col min="6671" max="6671" width="10.875" style="84" customWidth="1"/>
    <col min="6672" max="6672" width="13.875" style="84" customWidth="1"/>
    <col min="6673" max="6673" width="16.75" style="84" customWidth="1"/>
    <col min="6674" max="6674" width="15.125" style="84" customWidth="1"/>
    <col min="6675" max="6912" width="9" style="84"/>
    <col min="6913" max="6913" width="11" style="84" customWidth="1"/>
    <col min="6914" max="6914" width="26.375" style="84" customWidth="1"/>
    <col min="6915" max="6915" width="14" style="84" customWidth="1"/>
    <col min="6916" max="6916" width="28.75" style="84" customWidth="1"/>
    <col min="6917" max="6917" width="16.75" style="84" customWidth="1"/>
    <col min="6918" max="6918" width="23.125" style="84" customWidth="1"/>
    <col min="6919" max="6925" width="10.625" style="84" customWidth="1"/>
    <col min="6926" max="6926" width="68.5" style="84" customWidth="1"/>
    <col min="6927" max="6927" width="10.875" style="84" customWidth="1"/>
    <col min="6928" max="6928" width="13.875" style="84" customWidth="1"/>
    <col min="6929" max="6929" width="16.75" style="84" customWidth="1"/>
    <col min="6930" max="6930" width="15.125" style="84" customWidth="1"/>
    <col min="6931" max="7168" width="9" style="84"/>
    <col min="7169" max="7169" width="11" style="84" customWidth="1"/>
    <col min="7170" max="7170" width="26.375" style="84" customWidth="1"/>
    <col min="7171" max="7171" width="14" style="84" customWidth="1"/>
    <col min="7172" max="7172" width="28.75" style="84" customWidth="1"/>
    <col min="7173" max="7173" width="16.75" style="84" customWidth="1"/>
    <col min="7174" max="7174" width="23.125" style="84" customWidth="1"/>
    <col min="7175" max="7181" width="10.625" style="84" customWidth="1"/>
    <col min="7182" max="7182" width="68.5" style="84" customWidth="1"/>
    <col min="7183" max="7183" width="10.875" style="84" customWidth="1"/>
    <col min="7184" max="7184" width="13.875" style="84" customWidth="1"/>
    <col min="7185" max="7185" width="16.75" style="84" customWidth="1"/>
    <col min="7186" max="7186" width="15.125" style="84" customWidth="1"/>
    <col min="7187" max="7424" width="9" style="84"/>
    <col min="7425" max="7425" width="11" style="84" customWidth="1"/>
    <col min="7426" max="7426" width="26.375" style="84" customWidth="1"/>
    <col min="7427" max="7427" width="14" style="84" customWidth="1"/>
    <col min="7428" max="7428" width="28.75" style="84" customWidth="1"/>
    <col min="7429" max="7429" width="16.75" style="84" customWidth="1"/>
    <col min="7430" max="7430" width="23.125" style="84" customWidth="1"/>
    <col min="7431" max="7437" width="10.625" style="84" customWidth="1"/>
    <col min="7438" max="7438" width="68.5" style="84" customWidth="1"/>
    <col min="7439" max="7439" width="10.875" style="84" customWidth="1"/>
    <col min="7440" max="7440" width="13.875" style="84" customWidth="1"/>
    <col min="7441" max="7441" width="16.75" style="84" customWidth="1"/>
    <col min="7442" max="7442" width="15.125" style="84" customWidth="1"/>
    <col min="7443" max="7680" width="9" style="84"/>
    <col min="7681" max="7681" width="11" style="84" customWidth="1"/>
    <col min="7682" max="7682" width="26.375" style="84" customWidth="1"/>
    <col min="7683" max="7683" width="14" style="84" customWidth="1"/>
    <col min="7684" max="7684" width="28.75" style="84" customWidth="1"/>
    <col min="7685" max="7685" width="16.75" style="84" customWidth="1"/>
    <col min="7686" max="7686" width="23.125" style="84" customWidth="1"/>
    <col min="7687" max="7693" width="10.625" style="84" customWidth="1"/>
    <col min="7694" max="7694" width="68.5" style="84" customWidth="1"/>
    <col min="7695" max="7695" width="10.875" style="84" customWidth="1"/>
    <col min="7696" max="7696" width="13.875" style="84" customWidth="1"/>
    <col min="7697" max="7697" width="16.75" style="84" customWidth="1"/>
    <col min="7698" max="7698" width="15.125" style="84" customWidth="1"/>
    <col min="7699" max="7936" width="9" style="84"/>
    <col min="7937" max="7937" width="11" style="84" customWidth="1"/>
    <col min="7938" max="7938" width="26.375" style="84" customWidth="1"/>
    <col min="7939" max="7939" width="14" style="84" customWidth="1"/>
    <col min="7940" max="7940" width="28.75" style="84" customWidth="1"/>
    <col min="7941" max="7941" width="16.75" style="84" customWidth="1"/>
    <col min="7942" max="7942" width="23.125" style="84" customWidth="1"/>
    <col min="7943" max="7949" width="10.625" style="84" customWidth="1"/>
    <col min="7950" max="7950" width="68.5" style="84" customWidth="1"/>
    <col min="7951" max="7951" width="10.875" style="84" customWidth="1"/>
    <col min="7952" max="7952" width="13.875" style="84" customWidth="1"/>
    <col min="7953" max="7953" width="16.75" style="84" customWidth="1"/>
    <col min="7954" max="7954" width="15.125" style="84" customWidth="1"/>
    <col min="7955" max="8192" width="9" style="84"/>
    <col min="8193" max="8193" width="11" style="84" customWidth="1"/>
    <col min="8194" max="8194" width="26.375" style="84" customWidth="1"/>
    <col min="8195" max="8195" width="14" style="84" customWidth="1"/>
    <col min="8196" max="8196" width="28.75" style="84" customWidth="1"/>
    <col min="8197" max="8197" width="16.75" style="84" customWidth="1"/>
    <col min="8198" max="8198" width="23.125" style="84" customWidth="1"/>
    <col min="8199" max="8205" width="10.625" style="84" customWidth="1"/>
    <col min="8206" max="8206" width="68.5" style="84" customWidth="1"/>
    <col min="8207" max="8207" width="10.875" style="84" customWidth="1"/>
    <col min="8208" max="8208" width="13.875" style="84" customWidth="1"/>
    <col min="8209" max="8209" width="16.75" style="84" customWidth="1"/>
    <col min="8210" max="8210" width="15.125" style="84" customWidth="1"/>
    <col min="8211" max="8448" width="9" style="84"/>
    <col min="8449" max="8449" width="11" style="84" customWidth="1"/>
    <col min="8450" max="8450" width="26.375" style="84" customWidth="1"/>
    <col min="8451" max="8451" width="14" style="84" customWidth="1"/>
    <col min="8452" max="8452" width="28.75" style="84" customWidth="1"/>
    <col min="8453" max="8453" width="16.75" style="84" customWidth="1"/>
    <col min="8454" max="8454" width="23.125" style="84" customWidth="1"/>
    <col min="8455" max="8461" width="10.625" style="84" customWidth="1"/>
    <col min="8462" max="8462" width="68.5" style="84" customWidth="1"/>
    <col min="8463" max="8463" width="10.875" style="84" customWidth="1"/>
    <col min="8464" max="8464" width="13.875" style="84" customWidth="1"/>
    <col min="8465" max="8465" width="16.75" style="84" customWidth="1"/>
    <col min="8466" max="8466" width="15.125" style="84" customWidth="1"/>
    <col min="8467" max="8704" width="9" style="84"/>
    <col min="8705" max="8705" width="11" style="84" customWidth="1"/>
    <col min="8706" max="8706" width="26.375" style="84" customWidth="1"/>
    <col min="8707" max="8707" width="14" style="84" customWidth="1"/>
    <col min="8708" max="8708" width="28.75" style="84" customWidth="1"/>
    <col min="8709" max="8709" width="16.75" style="84" customWidth="1"/>
    <col min="8710" max="8710" width="23.125" style="84" customWidth="1"/>
    <col min="8711" max="8717" width="10.625" style="84" customWidth="1"/>
    <col min="8718" max="8718" width="68.5" style="84" customWidth="1"/>
    <col min="8719" max="8719" width="10.875" style="84" customWidth="1"/>
    <col min="8720" max="8720" width="13.875" style="84" customWidth="1"/>
    <col min="8721" max="8721" width="16.75" style="84" customWidth="1"/>
    <col min="8722" max="8722" width="15.125" style="84" customWidth="1"/>
    <col min="8723" max="8960" width="9" style="84"/>
    <col min="8961" max="8961" width="11" style="84" customWidth="1"/>
    <col min="8962" max="8962" width="26.375" style="84" customWidth="1"/>
    <col min="8963" max="8963" width="14" style="84" customWidth="1"/>
    <col min="8964" max="8964" width="28.75" style="84" customWidth="1"/>
    <col min="8965" max="8965" width="16.75" style="84" customWidth="1"/>
    <col min="8966" max="8966" width="23.125" style="84" customWidth="1"/>
    <col min="8967" max="8973" width="10.625" style="84" customWidth="1"/>
    <col min="8974" max="8974" width="68.5" style="84" customWidth="1"/>
    <col min="8975" max="8975" width="10.875" style="84" customWidth="1"/>
    <col min="8976" max="8976" width="13.875" style="84" customWidth="1"/>
    <col min="8977" max="8977" width="16.75" style="84" customWidth="1"/>
    <col min="8978" max="8978" width="15.125" style="84" customWidth="1"/>
    <col min="8979" max="9216" width="9" style="84"/>
    <col min="9217" max="9217" width="11" style="84" customWidth="1"/>
    <col min="9218" max="9218" width="26.375" style="84" customWidth="1"/>
    <col min="9219" max="9219" width="14" style="84" customWidth="1"/>
    <col min="9220" max="9220" width="28.75" style="84" customWidth="1"/>
    <col min="9221" max="9221" width="16.75" style="84" customWidth="1"/>
    <col min="9222" max="9222" width="23.125" style="84" customWidth="1"/>
    <col min="9223" max="9229" width="10.625" style="84" customWidth="1"/>
    <col min="9230" max="9230" width="68.5" style="84" customWidth="1"/>
    <col min="9231" max="9231" width="10.875" style="84" customWidth="1"/>
    <col min="9232" max="9232" width="13.875" style="84" customWidth="1"/>
    <col min="9233" max="9233" width="16.75" style="84" customWidth="1"/>
    <col min="9234" max="9234" width="15.125" style="84" customWidth="1"/>
    <col min="9235" max="9472" width="9" style="84"/>
    <col min="9473" max="9473" width="11" style="84" customWidth="1"/>
    <col min="9474" max="9474" width="26.375" style="84" customWidth="1"/>
    <col min="9475" max="9475" width="14" style="84" customWidth="1"/>
    <col min="9476" max="9476" width="28.75" style="84" customWidth="1"/>
    <col min="9477" max="9477" width="16.75" style="84" customWidth="1"/>
    <col min="9478" max="9478" width="23.125" style="84" customWidth="1"/>
    <col min="9479" max="9485" width="10.625" style="84" customWidth="1"/>
    <col min="9486" max="9486" width="68.5" style="84" customWidth="1"/>
    <col min="9487" max="9487" width="10.875" style="84" customWidth="1"/>
    <col min="9488" max="9488" width="13.875" style="84" customWidth="1"/>
    <col min="9489" max="9489" width="16.75" style="84" customWidth="1"/>
    <col min="9490" max="9490" width="15.125" style="84" customWidth="1"/>
    <col min="9491" max="9728" width="9" style="84"/>
    <col min="9729" max="9729" width="11" style="84" customWidth="1"/>
    <col min="9730" max="9730" width="26.375" style="84" customWidth="1"/>
    <col min="9731" max="9731" width="14" style="84" customWidth="1"/>
    <col min="9732" max="9732" width="28.75" style="84" customWidth="1"/>
    <col min="9733" max="9733" width="16.75" style="84" customWidth="1"/>
    <col min="9734" max="9734" width="23.125" style="84" customWidth="1"/>
    <col min="9735" max="9741" width="10.625" style="84" customWidth="1"/>
    <col min="9742" max="9742" width="68.5" style="84" customWidth="1"/>
    <col min="9743" max="9743" width="10.875" style="84" customWidth="1"/>
    <col min="9744" max="9744" width="13.875" style="84" customWidth="1"/>
    <col min="9745" max="9745" width="16.75" style="84" customWidth="1"/>
    <col min="9746" max="9746" width="15.125" style="84" customWidth="1"/>
    <col min="9747" max="9984" width="9" style="84"/>
    <col min="9985" max="9985" width="11" style="84" customWidth="1"/>
    <col min="9986" max="9986" width="26.375" style="84" customWidth="1"/>
    <col min="9987" max="9987" width="14" style="84" customWidth="1"/>
    <col min="9988" max="9988" width="28.75" style="84" customWidth="1"/>
    <col min="9989" max="9989" width="16.75" style="84" customWidth="1"/>
    <col min="9990" max="9990" width="23.125" style="84" customWidth="1"/>
    <col min="9991" max="9997" width="10.625" style="84" customWidth="1"/>
    <col min="9998" max="9998" width="68.5" style="84" customWidth="1"/>
    <col min="9999" max="9999" width="10.875" style="84" customWidth="1"/>
    <col min="10000" max="10000" width="13.875" style="84" customWidth="1"/>
    <col min="10001" max="10001" width="16.75" style="84" customWidth="1"/>
    <col min="10002" max="10002" width="15.125" style="84" customWidth="1"/>
    <col min="10003" max="10240" width="9" style="84"/>
    <col min="10241" max="10241" width="11" style="84" customWidth="1"/>
    <col min="10242" max="10242" width="26.375" style="84" customWidth="1"/>
    <col min="10243" max="10243" width="14" style="84" customWidth="1"/>
    <col min="10244" max="10244" width="28.75" style="84" customWidth="1"/>
    <col min="10245" max="10245" width="16.75" style="84" customWidth="1"/>
    <col min="10246" max="10246" width="23.125" style="84" customWidth="1"/>
    <col min="10247" max="10253" width="10.625" style="84" customWidth="1"/>
    <col min="10254" max="10254" width="68.5" style="84" customWidth="1"/>
    <col min="10255" max="10255" width="10.875" style="84" customWidth="1"/>
    <col min="10256" max="10256" width="13.875" style="84" customWidth="1"/>
    <col min="10257" max="10257" width="16.75" style="84" customWidth="1"/>
    <col min="10258" max="10258" width="15.125" style="84" customWidth="1"/>
    <col min="10259" max="10496" width="9" style="84"/>
    <col min="10497" max="10497" width="11" style="84" customWidth="1"/>
    <col min="10498" max="10498" width="26.375" style="84" customWidth="1"/>
    <col min="10499" max="10499" width="14" style="84" customWidth="1"/>
    <col min="10500" max="10500" width="28.75" style="84" customWidth="1"/>
    <col min="10501" max="10501" width="16.75" style="84" customWidth="1"/>
    <col min="10502" max="10502" width="23.125" style="84" customWidth="1"/>
    <col min="10503" max="10509" width="10.625" style="84" customWidth="1"/>
    <col min="10510" max="10510" width="68.5" style="84" customWidth="1"/>
    <col min="10511" max="10511" width="10.875" style="84" customWidth="1"/>
    <col min="10512" max="10512" width="13.875" style="84" customWidth="1"/>
    <col min="10513" max="10513" width="16.75" style="84" customWidth="1"/>
    <col min="10514" max="10514" width="15.125" style="84" customWidth="1"/>
    <col min="10515" max="10752" width="9" style="84"/>
    <col min="10753" max="10753" width="11" style="84" customWidth="1"/>
    <col min="10754" max="10754" width="26.375" style="84" customWidth="1"/>
    <col min="10755" max="10755" width="14" style="84" customWidth="1"/>
    <col min="10756" max="10756" width="28.75" style="84" customWidth="1"/>
    <col min="10757" max="10757" width="16.75" style="84" customWidth="1"/>
    <col min="10758" max="10758" width="23.125" style="84" customWidth="1"/>
    <col min="10759" max="10765" width="10.625" style="84" customWidth="1"/>
    <col min="10766" max="10766" width="68.5" style="84" customWidth="1"/>
    <col min="10767" max="10767" width="10.875" style="84" customWidth="1"/>
    <col min="10768" max="10768" width="13.875" style="84" customWidth="1"/>
    <col min="10769" max="10769" width="16.75" style="84" customWidth="1"/>
    <col min="10770" max="10770" width="15.125" style="84" customWidth="1"/>
    <col min="10771" max="11008" width="9" style="84"/>
    <col min="11009" max="11009" width="11" style="84" customWidth="1"/>
    <col min="11010" max="11010" width="26.375" style="84" customWidth="1"/>
    <col min="11011" max="11011" width="14" style="84" customWidth="1"/>
    <col min="11012" max="11012" width="28.75" style="84" customWidth="1"/>
    <col min="11013" max="11013" width="16.75" style="84" customWidth="1"/>
    <col min="11014" max="11014" width="23.125" style="84" customWidth="1"/>
    <col min="11015" max="11021" width="10.625" style="84" customWidth="1"/>
    <col min="11022" max="11022" width="68.5" style="84" customWidth="1"/>
    <col min="11023" max="11023" width="10.875" style="84" customWidth="1"/>
    <col min="11024" max="11024" width="13.875" style="84" customWidth="1"/>
    <col min="11025" max="11025" width="16.75" style="84" customWidth="1"/>
    <col min="11026" max="11026" width="15.125" style="84" customWidth="1"/>
    <col min="11027" max="11264" width="9" style="84"/>
    <col min="11265" max="11265" width="11" style="84" customWidth="1"/>
    <col min="11266" max="11266" width="26.375" style="84" customWidth="1"/>
    <col min="11267" max="11267" width="14" style="84" customWidth="1"/>
    <col min="11268" max="11268" width="28.75" style="84" customWidth="1"/>
    <col min="11269" max="11269" width="16.75" style="84" customWidth="1"/>
    <col min="11270" max="11270" width="23.125" style="84" customWidth="1"/>
    <col min="11271" max="11277" width="10.625" style="84" customWidth="1"/>
    <col min="11278" max="11278" width="68.5" style="84" customWidth="1"/>
    <col min="11279" max="11279" width="10.875" style="84" customWidth="1"/>
    <col min="11280" max="11280" width="13.875" style="84" customWidth="1"/>
    <col min="11281" max="11281" width="16.75" style="84" customWidth="1"/>
    <col min="11282" max="11282" width="15.125" style="84" customWidth="1"/>
    <col min="11283" max="11520" width="9" style="84"/>
    <col min="11521" max="11521" width="11" style="84" customWidth="1"/>
    <col min="11522" max="11522" width="26.375" style="84" customWidth="1"/>
    <col min="11523" max="11523" width="14" style="84" customWidth="1"/>
    <col min="11524" max="11524" width="28.75" style="84" customWidth="1"/>
    <col min="11525" max="11525" width="16.75" style="84" customWidth="1"/>
    <col min="11526" max="11526" width="23.125" style="84" customWidth="1"/>
    <col min="11527" max="11533" width="10.625" style="84" customWidth="1"/>
    <col min="11534" max="11534" width="68.5" style="84" customWidth="1"/>
    <col min="11535" max="11535" width="10.875" style="84" customWidth="1"/>
    <col min="11536" max="11536" width="13.875" style="84" customWidth="1"/>
    <col min="11537" max="11537" width="16.75" style="84" customWidth="1"/>
    <col min="11538" max="11538" width="15.125" style="84" customWidth="1"/>
    <col min="11539" max="11776" width="9" style="84"/>
    <col min="11777" max="11777" width="11" style="84" customWidth="1"/>
    <col min="11778" max="11778" width="26.375" style="84" customWidth="1"/>
    <col min="11779" max="11779" width="14" style="84" customWidth="1"/>
    <col min="11780" max="11780" width="28.75" style="84" customWidth="1"/>
    <col min="11781" max="11781" width="16.75" style="84" customWidth="1"/>
    <col min="11782" max="11782" width="23.125" style="84" customWidth="1"/>
    <col min="11783" max="11789" width="10.625" style="84" customWidth="1"/>
    <col min="11790" max="11790" width="68.5" style="84" customWidth="1"/>
    <col min="11791" max="11791" width="10.875" style="84" customWidth="1"/>
    <col min="11792" max="11792" width="13.875" style="84" customWidth="1"/>
    <col min="11793" max="11793" width="16.75" style="84" customWidth="1"/>
    <col min="11794" max="11794" width="15.125" style="84" customWidth="1"/>
    <col min="11795" max="12032" width="9" style="84"/>
    <col min="12033" max="12033" width="11" style="84" customWidth="1"/>
    <col min="12034" max="12034" width="26.375" style="84" customWidth="1"/>
    <col min="12035" max="12035" width="14" style="84" customWidth="1"/>
    <col min="12036" max="12036" width="28.75" style="84" customWidth="1"/>
    <col min="12037" max="12037" width="16.75" style="84" customWidth="1"/>
    <col min="12038" max="12038" width="23.125" style="84" customWidth="1"/>
    <col min="12039" max="12045" width="10.625" style="84" customWidth="1"/>
    <col min="12046" max="12046" width="68.5" style="84" customWidth="1"/>
    <col min="12047" max="12047" width="10.875" style="84" customWidth="1"/>
    <col min="12048" max="12048" width="13.875" style="84" customWidth="1"/>
    <col min="12049" max="12049" width="16.75" style="84" customWidth="1"/>
    <col min="12050" max="12050" width="15.125" style="84" customWidth="1"/>
    <col min="12051" max="12288" width="9" style="84"/>
    <col min="12289" max="12289" width="11" style="84" customWidth="1"/>
    <col min="12290" max="12290" width="26.375" style="84" customWidth="1"/>
    <col min="12291" max="12291" width="14" style="84" customWidth="1"/>
    <col min="12292" max="12292" width="28.75" style="84" customWidth="1"/>
    <col min="12293" max="12293" width="16.75" style="84" customWidth="1"/>
    <col min="12294" max="12294" width="23.125" style="84" customWidth="1"/>
    <col min="12295" max="12301" width="10.625" style="84" customWidth="1"/>
    <col min="12302" max="12302" width="68.5" style="84" customWidth="1"/>
    <col min="12303" max="12303" width="10.875" style="84" customWidth="1"/>
    <col min="12304" max="12304" width="13.875" style="84" customWidth="1"/>
    <col min="12305" max="12305" width="16.75" style="84" customWidth="1"/>
    <col min="12306" max="12306" width="15.125" style="84" customWidth="1"/>
    <col min="12307" max="12544" width="9" style="84"/>
    <col min="12545" max="12545" width="11" style="84" customWidth="1"/>
    <col min="12546" max="12546" width="26.375" style="84" customWidth="1"/>
    <col min="12547" max="12547" width="14" style="84" customWidth="1"/>
    <col min="12548" max="12548" width="28.75" style="84" customWidth="1"/>
    <col min="12549" max="12549" width="16.75" style="84" customWidth="1"/>
    <col min="12550" max="12550" width="23.125" style="84" customWidth="1"/>
    <col min="12551" max="12557" width="10.625" style="84" customWidth="1"/>
    <col min="12558" max="12558" width="68.5" style="84" customWidth="1"/>
    <col min="12559" max="12559" width="10.875" style="84" customWidth="1"/>
    <col min="12560" max="12560" width="13.875" style="84" customWidth="1"/>
    <col min="12561" max="12561" width="16.75" style="84" customWidth="1"/>
    <col min="12562" max="12562" width="15.125" style="84" customWidth="1"/>
    <col min="12563" max="12800" width="9" style="84"/>
    <col min="12801" max="12801" width="11" style="84" customWidth="1"/>
    <col min="12802" max="12802" width="26.375" style="84" customWidth="1"/>
    <col min="12803" max="12803" width="14" style="84" customWidth="1"/>
    <col min="12804" max="12804" width="28.75" style="84" customWidth="1"/>
    <col min="12805" max="12805" width="16.75" style="84" customWidth="1"/>
    <col min="12806" max="12806" width="23.125" style="84" customWidth="1"/>
    <col min="12807" max="12813" width="10.625" style="84" customWidth="1"/>
    <col min="12814" max="12814" width="68.5" style="84" customWidth="1"/>
    <col min="12815" max="12815" width="10.875" style="84" customWidth="1"/>
    <col min="12816" max="12816" width="13.875" style="84" customWidth="1"/>
    <col min="12817" max="12817" width="16.75" style="84" customWidth="1"/>
    <col min="12818" max="12818" width="15.125" style="84" customWidth="1"/>
    <col min="12819" max="13056" width="9" style="84"/>
    <col min="13057" max="13057" width="11" style="84" customWidth="1"/>
    <col min="13058" max="13058" width="26.375" style="84" customWidth="1"/>
    <col min="13059" max="13059" width="14" style="84" customWidth="1"/>
    <col min="13060" max="13060" width="28.75" style="84" customWidth="1"/>
    <col min="13061" max="13061" width="16.75" style="84" customWidth="1"/>
    <col min="13062" max="13062" width="23.125" style="84" customWidth="1"/>
    <col min="13063" max="13069" width="10.625" style="84" customWidth="1"/>
    <col min="13070" max="13070" width="68.5" style="84" customWidth="1"/>
    <col min="13071" max="13071" width="10.875" style="84" customWidth="1"/>
    <col min="13072" max="13072" width="13.875" style="84" customWidth="1"/>
    <col min="13073" max="13073" width="16.75" style="84" customWidth="1"/>
    <col min="13074" max="13074" width="15.125" style="84" customWidth="1"/>
    <col min="13075" max="13312" width="9" style="84"/>
    <col min="13313" max="13313" width="11" style="84" customWidth="1"/>
    <col min="13314" max="13314" width="26.375" style="84" customWidth="1"/>
    <col min="13315" max="13315" width="14" style="84" customWidth="1"/>
    <col min="13316" max="13316" width="28.75" style="84" customWidth="1"/>
    <col min="13317" max="13317" width="16.75" style="84" customWidth="1"/>
    <col min="13318" max="13318" width="23.125" style="84" customWidth="1"/>
    <col min="13319" max="13325" width="10.625" style="84" customWidth="1"/>
    <col min="13326" max="13326" width="68.5" style="84" customWidth="1"/>
    <col min="13327" max="13327" width="10.875" style="84" customWidth="1"/>
    <col min="13328" max="13328" width="13.875" style="84" customWidth="1"/>
    <col min="13329" max="13329" width="16.75" style="84" customWidth="1"/>
    <col min="13330" max="13330" width="15.125" style="84" customWidth="1"/>
    <col min="13331" max="13568" width="9" style="84"/>
    <col min="13569" max="13569" width="11" style="84" customWidth="1"/>
    <col min="13570" max="13570" width="26.375" style="84" customWidth="1"/>
    <col min="13571" max="13571" width="14" style="84" customWidth="1"/>
    <col min="13572" max="13572" width="28.75" style="84" customWidth="1"/>
    <col min="13573" max="13573" width="16.75" style="84" customWidth="1"/>
    <col min="13574" max="13574" width="23.125" style="84" customWidth="1"/>
    <col min="13575" max="13581" width="10.625" style="84" customWidth="1"/>
    <col min="13582" max="13582" width="68.5" style="84" customWidth="1"/>
    <col min="13583" max="13583" width="10.875" style="84" customWidth="1"/>
    <col min="13584" max="13584" width="13.875" style="84" customWidth="1"/>
    <col min="13585" max="13585" width="16.75" style="84" customWidth="1"/>
    <col min="13586" max="13586" width="15.125" style="84" customWidth="1"/>
    <col min="13587" max="13824" width="9" style="84"/>
    <col min="13825" max="13825" width="11" style="84" customWidth="1"/>
    <col min="13826" max="13826" width="26.375" style="84" customWidth="1"/>
    <col min="13827" max="13827" width="14" style="84" customWidth="1"/>
    <col min="13828" max="13828" width="28.75" style="84" customWidth="1"/>
    <col min="13829" max="13829" width="16.75" style="84" customWidth="1"/>
    <col min="13830" max="13830" width="23.125" style="84" customWidth="1"/>
    <col min="13831" max="13837" width="10.625" style="84" customWidth="1"/>
    <col min="13838" max="13838" width="68.5" style="84" customWidth="1"/>
    <col min="13839" max="13839" width="10.875" style="84" customWidth="1"/>
    <col min="13840" max="13840" width="13.875" style="84" customWidth="1"/>
    <col min="13841" max="13841" width="16.75" style="84" customWidth="1"/>
    <col min="13842" max="13842" width="15.125" style="84" customWidth="1"/>
    <col min="13843" max="14080" width="9" style="84"/>
    <col min="14081" max="14081" width="11" style="84" customWidth="1"/>
    <col min="14082" max="14082" width="26.375" style="84" customWidth="1"/>
    <col min="14083" max="14083" width="14" style="84" customWidth="1"/>
    <col min="14084" max="14084" width="28.75" style="84" customWidth="1"/>
    <col min="14085" max="14085" width="16.75" style="84" customWidth="1"/>
    <col min="14086" max="14086" width="23.125" style="84" customWidth="1"/>
    <col min="14087" max="14093" width="10.625" style="84" customWidth="1"/>
    <col min="14094" max="14094" width="68.5" style="84" customWidth="1"/>
    <col min="14095" max="14095" width="10.875" style="84" customWidth="1"/>
    <col min="14096" max="14096" width="13.875" style="84" customWidth="1"/>
    <col min="14097" max="14097" width="16.75" style="84" customWidth="1"/>
    <col min="14098" max="14098" width="15.125" style="84" customWidth="1"/>
    <col min="14099" max="14336" width="9" style="84"/>
    <col min="14337" max="14337" width="11" style="84" customWidth="1"/>
    <col min="14338" max="14338" width="26.375" style="84" customWidth="1"/>
    <col min="14339" max="14339" width="14" style="84" customWidth="1"/>
    <col min="14340" max="14340" width="28.75" style="84" customWidth="1"/>
    <col min="14341" max="14341" width="16.75" style="84" customWidth="1"/>
    <col min="14342" max="14342" width="23.125" style="84" customWidth="1"/>
    <col min="14343" max="14349" width="10.625" style="84" customWidth="1"/>
    <col min="14350" max="14350" width="68.5" style="84" customWidth="1"/>
    <col min="14351" max="14351" width="10.875" style="84" customWidth="1"/>
    <col min="14352" max="14352" width="13.875" style="84" customWidth="1"/>
    <col min="14353" max="14353" width="16.75" style="84" customWidth="1"/>
    <col min="14354" max="14354" width="15.125" style="84" customWidth="1"/>
    <col min="14355" max="14592" width="9" style="84"/>
    <col min="14593" max="14593" width="11" style="84" customWidth="1"/>
    <col min="14594" max="14594" width="26.375" style="84" customWidth="1"/>
    <col min="14595" max="14595" width="14" style="84" customWidth="1"/>
    <col min="14596" max="14596" width="28.75" style="84" customWidth="1"/>
    <col min="14597" max="14597" width="16.75" style="84" customWidth="1"/>
    <col min="14598" max="14598" width="23.125" style="84" customWidth="1"/>
    <col min="14599" max="14605" width="10.625" style="84" customWidth="1"/>
    <col min="14606" max="14606" width="68.5" style="84" customWidth="1"/>
    <col min="14607" max="14607" width="10.875" style="84" customWidth="1"/>
    <col min="14608" max="14608" width="13.875" style="84" customWidth="1"/>
    <col min="14609" max="14609" width="16.75" style="84" customWidth="1"/>
    <col min="14610" max="14610" width="15.125" style="84" customWidth="1"/>
    <col min="14611" max="14848" width="9" style="84"/>
    <col min="14849" max="14849" width="11" style="84" customWidth="1"/>
    <col min="14850" max="14850" width="26.375" style="84" customWidth="1"/>
    <col min="14851" max="14851" width="14" style="84" customWidth="1"/>
    <col min="14852" max="14852" width="28.75" style="84" customWidth="1"/>
    <col min="14853" max="14853" width="16.75" style="84" customWidth="1"/>
    <col min="14854" max="14854" width="23.125" style="84" customWidth="1"/>
    <col min="14855" max="14861" width="10.625" style="84" customWidth="1"/>
    <col min="14862" max="14862" width="68.5" style="84" customWidth="1"/>
    <col min="14863" max="14863" width="10.875" style="84" customWidth="1"/>
    <col min="14864" max="14864" width="13.875" style="84" customWidth="1"/>
    <col min="14865" max="14865" width="16.75" style="84" customWidth="1"/>
    <col min="14866" max="14866" width="15.125" style="84" customWidth="1"/>
    <col min="14867" max="15104" width="9" style="84"/>
    <col min="15105" max="15105" width="11" style="84" customWidth="1"/>
    <col min="15106" max="15106" width="26.375" style="84" customWidth="1"/>
    <col min="15107" max="15107" width="14" style="84" customWidth="1"/>
    <col min="15108" max="15108" width="28.75" style="84" customWidth="1"/>
    <col min="15109" max="15109" width="16.75" style="84" customWidth="1"/>
    <col min="15110" max="15110" width="23.125" style="84" customWidth="1"/>
    <col min="15111" max="15117" width="10.625" style="84" customWidth="1"/>
    <col min="15118" max="15118" width="68.5" style="84" customWidth="1"/>
    <col min="15119" max="15119" width="10.875" style="84" customWidth="1"/>
    <col min="15120" max="15120" width="13.875" style="84" customWidth="1"/>
    <col min="15121" max="15121" width="16.75" style="84" customWidth="1"/>
    <col min="15122" max="15122" width="15.125" style="84" customWidth="1"/>
    <col min="15123" max="15360" width="9" style="84"/>
    <col min="15361" max="15361" width="11" style="84" customWidth="1"/>
    <col min="15362" max="15362" width="26.375" style="84" customWidth="1"/>
    <col min="15363" max="15363" width="14" style="84" customWidth="1"/>
    <col min="15364" max="15364" width="28.75" style="84" customWidth="1"/>
    <col min="15365" max="15365" width="16.75" style="84" customWidth="1"/>
    <col min="15366" max="15366" width="23.125" style="84" customWidth="1"/>
    <col min="15367" max="15373" width="10.625" style="84" customWidth="1"/>
    <col min="15374" max="15374" width="68.5" style="84" customWidth="1"/>
    <col min="15375" max="15375" width="10.875" style="84" customWidth="1"/>
    <col min="15376" max="15376" width="13.875" style="84" customWidth="1"/>
    <col min="15377" max="15377" width="16.75" style="84" customWidth="1"/>
    <col min="15378" max="15378" width="15.125" style="84" customWidth="1"/>
    <col min="15379" max="15616" width="9" style="84"/>
    <col min="15617" max="15617" width="11" style="84" customWidth="1"/>
    <col min="15618" max="15618" width="26.375" style="84" customWidth="1"/>
    <col min="15619" max="15619" width="14" style="84" customWidth="1"/>
    <col min="15620" max="15620" width="28.75" style="84" customWidth="1"/>
    <col min="15621" max="15621" width="16.75" style="84" customWidth="1"/>
    <col min="15622" max="15622" width="23.125" style="84" customWidth="1"/>
    <col min="15623" max="15629" width="10.625" style="84" customWidth="1"/>
    <col min="15630" max="15630" width="68.5" style="84" customWidth="1"/>
    <col min="15631" max="15631" width="10.875" style="84" customWidth="1"/>
    <col min="15632" max="15632" width="13.875" style="84" customWidth="1"/>
    <col min="15633" max="15633" width="16.75" style="84" customWidth="1"/>
    <col min="15634" max="15634" width="15.125" style="84" customWidth="1"/>
    <col min="15635" max="15872" width="9" style="84"/>
    <col min="15873" max="15873" width="11" style="84" customWidth="1"/>
    <col min="15874" max="15874" width="26.375" style="84" customWidth="1"/>
    <col min="15875" max="15875" width="14" style="84" customWidth="1"/>
    <col min="15876" max="15876" width="28.75" style="84" customWidth="1"/>
    <col min="15877" max="15877" width="16.75" style="84" customWidth="1"/>
    <col min="15878" max="15878" width="23.125" style="84" customWidth="1"/>
    <col min="15879" max="15885" width="10.625" style="84" customWidth="1"/>
    <col min="15886" max="15886" width="68.5" style="84" customWidth="1"/>
    <col min="15887" max="15887" width="10.875" style="84" customWidth="1"/>
    <col min="15888" max="15888" width="13.875" style="84" customWidth="1"/>
    <col min="15889" max="15889" width="16.75" style="84" customWidth="1"/>
    <col min="15890" max="15890" width="15.125" style="84" customWidth="1"/>
    <col min="15891" max="16128" width="9" style="84"/>
    <col min="16129" max="16129" width="11" style="84" customWidth="1"/>
    <col min="16130" max="16130" width="26.375" style="84" customWidth="1"/>
    <col min="16131" max="16131" width="14" style="84" customWidth="1"/>
    <col min="16132" max="16132" width="28.75" style="84" customWidth="1"/>
    <col min="16133" max="16133" width="16.75" style="84" customWidth="1"/>
    <col min="16134" max="16134" width="23.125" style="84" customWidth="1"/>
    <col min="16135" max="16141" width="10.625" style="84" customWidth="1"/>
    <col min="16142" max="16142" width="68.5" style="84" customWidth="1"/>
    <col min="16143" max="16143" width="10.875" style="84" customWidth="1"/>
    <col min="16144" max="16144" width="13.875" style="84" customWidth="1"/>
    <col min="16145" max="16145" width="16.75" style="84" customWidth="1"/>
    <col min="16146" max="16146" width="15.125" style="84" customWidth="1"/>
    <col min="16147" max="16384" width="9" style="84"/>
  </cols>
  <sheetData>
    <row r="1" spans="1:22" ht="18.75" x14ac:dyDescent="0.25">
      <c r="B1" s="80"/>
      <c r="C1" s="81"/>
      <c r="D1" s="82"/>
      <c r="E1" s="81"/>
      <c r="F1" s="82"/>
      <c r="G1" s="82"/>
      <c r="H1" s="39" t="s">
        <v>31</v>
      </c>
      <c r="I1" s="39"/>
      <c r="J1" s="39"/>
      <c r="K1" s="39"/>
      <c r="L1" s="39"/>
      <c r="M1" s="39"/>
      <c r="N1" s="82"/>
      <c r="O1" s="83"/>
    </row>
    <row r="2" spans="1:22" ht="18.75" x14ac:dyDescent="0.3">
      <c r="B2" s="80"/>
      <c r="C2" s="81"/>
      <c r="D2" s="82"/>
      <c r="E2" s="81"/>
      <c r="F2" s="82"/>
      <c r="G2" s="82"/>
      <c r="H2" s="40" t="s">
        <v>10</v>
      </c>
      <c r="I2" s="40"/>
      <c r="J2" s="40"/>
      <c r="K2" s="40"/>
      <c r="L2" s="40"/>
      <c r="M2" s="40"/>
      <c r="N2" s="82"/>
      <c r="O2" s="83"/>
    </row>
    <row r="3" spans="1:22" ht="18.75" x14ac:dyDescent="0.3">
      <c r="B3" s="80"/>
      <c r="C3" s="81"/>
      <c r="D3" s="82"/>
      <c r="E3" s="81"/>
      <c r="F3" s="82"/>
      <c r="G3" s="82"/>
      <c r="H3" s="40" t="s">
        <v>32</v>
      </c>
      <c r="I3" s="40"/>
      <c r="J3" s="40"/>
      <c r="K3" s="40"/>
      <c r="L3" s="40"/>
      <c r="M3" s="40"/>
      <c r="N3" s="82"/>
      <c r="O3" s="83"/>
    </row>
    <row r="4" spans="1:22" s="168" customFormat="1" ht="18.75" x14ac:dyDescent="0.3">
      <c r="A4" s="80"/>
      <c r="B4" s="80"/>
      <c r="C4" s="81"/>
      <c r="D4" s="167"/>
      <c r="E4" s="81"/>
      <c r="F4" s="167"/>
      <c r="G4" s="167"/>
      <c r="H4" s="129"/>
      <c r="I4" s="129"/>
      <c r="J4" s="129"/>
      <c r="K4" s="129"/>
      <c r="L4" s="129"/>
      <c r="M4" s="129"/>
      <c r="N4" s="167"/>
      <c r="O4" s="83"/>
    </row>
    <row r="5" spans="1:22" ht="69.75" customHeight="1" x14ac:dyDescent="0.25">
      <c r="A5" s="244" t="s">
        <v>13</v>
      </c>
      <c r="B5" s="244"/>
      <c r="C5" s="244"/>
      <c r="D5" s="244"/>
      <c r="E5" s="244"/>
      <c r="F5" s="244"/>
      <c r="G5" s="244"/>
      <c r="H5" s="244"/>
      <c r="I5" s="157"/>
      <c r="J5" s="157"/>
      <c r="K5" s="157"/>
      <c r="L5" s="157"/>
      <c r="M5" s="157"/>
      <c r="N5" s="143"/>
      <c r="O5" s="143"/>
      <c r="P5" s="143"/>
      <c r="Q5" s="143"/>
      <c r="R5" s="143"/>
      <c r="S5" s="143"/>
      <c r="T5" s="143"/>
      <c r="U5" s="143"/>
      <c r="V5" s="143"/>
    </row>
    <row r="6" spans="1:22" x14ac:dyDescent="0.25">
      <c r="A6" s="141"/>
      <c r="B6" s="158" t="s">
        <v>33</v>
      </c>
      <c r="C6" s="142"/>
      <c r="D6" s="245" t="s">
        <v>75</v>
      </c>
      <c r="E6" s="245"/>
      <c r="F6" s="245"/>
      <c r="G6" s="245"/>
      <c r="H6" s="159"/>
      <c r="I6" s="159"/>
      <c r="J6" s="159"/>
      <c r="K6" s="159"/>
      <c r="L6" s="159"/>
      <c r="M6" s="159"/>
      <c r="N6" s="145"/>
      <c r="O6" s="144"/>
      <c r="P6" s="144"/>
      <c r="Q6" s="144"/>
      <c r="R6" s="144"/>
      <c r="S6" s="144"/>
      <c r="T6" s="144"/>
      <c r="U6" s="144"/>
      <c r="V6" s="144"/>
    </row>
    <row r="7" spans="1:22" x14ac:dyDescent="0.25">
      <c r="A7" s="141"/>
      <c r="B7" s="141"/>
      <c r="C7" s="160"/>
      <c r="D7" s="147"/>
      <c r="E7" s="161" t="s">
        <v>34</v>
      </c>
      <c r="F7" s="160"/>
      <c r="G7" s="160"/>
      <c r="H7" s="160"/>
      <c r="I7" s="160"/>
      <c r="J7" s="160"/>
      <c r="K7" s="160"/>
      <c r="L7" s="160"/>
      <c r="M7" s="160"/>
      <c r="N7" s="148"/>
      <c r="O7" s="146"/>
      <c r="P7" s="146"/>
      <c r="Q7" s="146"/>
      <c r="R7" s="146"/>
      <c r="S7" s="146"/>
      <c r="T7" s="146"/>
      <c r="U7" s="146"/>
      <c r="V7" s="146"/>
    </row>
    <row r="8" spans="1:22" s="168" customFormat="1" x14ac:dyDescent="0.25">
      <c r="A8" s="166"/>
      <c r="B8" s="149" t="s">
        <v>35</v>
      </c>
      <c r="D8" s="149"/>
      <c r="E8" s="162">
        <f>т2!D8</f>
        <v>2021</v>
      </c>
      <c r="F8" s="149"/>
      <c r="G8" s="149"/>
      <c r="H8" s="149"/>
      <c r="I8" s="149"/>
      <c r="J8" s="149"/>
      <c r="K8" s="149"/>
      <c r="L8" s="149"/>
      <c r="M8" s="149"/>
      <c r="N8" s="150"/>
      <c r="O8" s="149"/>
      <c r="P8" s="149"/>
      <c r="Q8" s="149"/>
      <c r="R8" s="149"/>
      <c r="S8" s="149"/>
      <c r="T8" s="149"/>
      <c r="U8" s="149"/>
      <c r="V8" s="149"/>
    </row>
    <row r="9" spans="1:22" s="168" customFormat="1" ht="57" customHeight="1" x14ac:dyDescent="0.25">
      <c r="A9" s="151" t="s">
        <v>59</v>
      </c>
      <c r="B9" s="166"/>
      <c r="C9" s="247" t="str">
        <f>т2!D9</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38180 шт. приборов учета)</v>
      </c>
      <c r="D9" s="247"/>
      <c r="E9" s="247"/>
      <c r="F9" s="247"/>
      <c r="G9" s="247"/>
      <c r="H9" s="247"/>
      <c r="I9" s="247"/>
      <c r="J9" s="247"/>
      <c r="K9" s="247"/>
      <c r="L9" s="163"/>
      <c r="M9" s="163"/>
      <c r="N9" s="152"/>
      <c r="O9" s="153"/>
      <c r="P9" s="153"/>
      <c r="Q9" s="153"/>
      <c r="R9" s="151"/>
      <c r="S9" s="151"/>
      <c r="T9" s="151"/>
      <c r="U9" s="151"/>
      <c r="V9" s="151"/>
    </row>
    <row r="10" spans="1:22" s="168" customFormat="1" x14ac:dyDescent="0.25">
      <c r="A10" s="151" t="s">
        <v>36</v>
      </c>
      <c r="B10" s="166"/>
      <c r="D10" s="197" t="str">
        <f>т2!D10</f>
        <v>L_Che382</v>
      </c>
      <c r="E10" s="198"/>
      <c r="F10" s="198"/>
      <c r="G10" s="198"/>
      <c r="H10" s="198"/>
      <c r="I10" s="151"/>
      <c r="J10" s="151"/>
      <c r="K10" s="151"/>
      <c r="L10" s="151"/>
      <c r="M10" s="151"/>
      <c r="N10" s="154"/>
      <c r="O10" s="151"/>
      <c r="P10" s="151"/>
      <c r="Q10" s="151"/>
      <c r="R10" s="151"/>
      <c r="S10" s="151"/>
      <c r="T10" s="151"/>
      <c r="U10" s="151"/>
      <c r="V10" s="151"/>
    </row>
    <row r="11" spans="1:22" s="168" customFormat="1" x14ac:dyDescent="0.25">
      <c r="A11" s="228" t="str">
        <f>т2!A11</f>
        <v>Утвержденные плановые значения показателей приведены в соответствии с Приказом Минэнерго России от 28.12.2020 г. №30@</v>
      </c>
      <c r="B11" s="228"/>
      <c r="C11" s="228"/>
      <c r="D11" s="228"/>
      <c r="E11" s="228"/>
      <c r="F11" s="228"/>
      <c r="G11" s="228"/>
      <c r="H11" s="228"/>
      <c r="I11" s="228"/>
      <c r="J11" s="228"/>
      <c r="K11" s="228"/>
      <c r="L11" s="228"/>
      <c r="M11" s="228"/>
      <c r="N11" s="228"/>
      <c r="O11" s="228"/>
      <c r="P11" s="228"/>
      <c r="Q11" s="149"/>
      <c r="R11" s="149"/>
      <c r="S11" s="149"/>
      <c r="T11" s="149"/>
      <c r="U11" s="149"/>
      <c r="V11" s="149"/>
    </row>
    <row r="12" spans="1:22" s="168" customFormat="1" x14ac:dyDescent="0.25">
      <c r="A12" s="166"/>
      <c r="B12" s="166"/>
      <c r="C12" s="155"/>
      <c r="D12" s="155" t="s">
        <v>37</v>
      </c>
      <c r="E12" s="199"/>
      <c r="F12" s="155"/>
      <c r="G12" s="155"/>
      <c r="H12" s="155"/>
      <c r="I12" s="155"/>
      <c r="J12" s="155"/>
      <c r="K12" s="155"/>
      <c r="L12" s="155"/>
      <c r="M12" s="155"/>
      <c r="N12" s="156"/>
      <c r="O12" s="155"/>
      <c r="P12" s="155"/>
      <c r="Q12" s="155"/>
      <c r="R12" s="155"/>
      <c r="S12" s="155"/>
      <c r="T12" s="155"/>
      <c r="U12" s="155"/>
      <c r="V12" s="155"/>
    </row>
    <row r="13" spans="1:22" s="168" customFormat="1" x14ac:dyDescent="0.25">
      <c r="A13" s="151" t="s">
        <v>38</v>
      </c>
      <c r="B13" s="166"/>
      <c r="C13" s="151"/>
      <c r="D13" s="151"/>
      <c r="E13" s="199"/>
      <c r="F13" s="187" t="s">
        <v>76</v>
      </c>
      <c r="G13" s="164"/>
      <c r="H13" s="151"/>
      <c r="I13" s="165"/>
      <c r="J13" s="151"/>
      <c r="K13" s="151"/>
      <c r="L13" s="151"/>
      <c r="M13" s="151"/>
      <c r="N13" s="154"/>
      <c r="O13" s="151"/>
      <c r="P13" s="151"/>
      <c r="Q13" s="151"/>
      <c r="R13" s="151"/>
      <c r="S13" s="151"/>
      <c r="T13" s="151"/>
      <c r="U13" s="151"/>
      <c r="V13" s="151"/>
    </row>
    <row r="14" spans="1:22" x14ac:dyDescent="0.25">
      <c r="A14" s="151" t="s">
        <v>39</v>
      </c>
      <c r="B14" s="141"/>
      <c r="C14" s="246" t="s">
        <v>40</v>
      </c>
      <c r="D14" s="246"/>
      <c r="E14" s="246"/>
      <c r="F14" s="246"/>
      <c r="G14" s="246"/>
      <c r="H14" s="246"/>
      <c r="I14" s="151"/>
      <c r="J14" s="151"/>
      <c r="K14" s="151"/>
      <c r="L14" s="151"/>
      <c r="M14" s="151"/>
      <c r="N14" s="154"/>
      <c r="O14" s="151"/>
      <c r="P14" s="151"/>
      <c r="Q14" s="151"/>
      <c r="R14" s="151"/>
      <c r="S14" s="151"/>
      <c r="T14" s="151"/>
      <c r="U14" s="151"/>
      <c r="V14" s="151"/>
    </row>
    <row r="15" spans="1:22" x14ac:dyDescent="0.25">
      <c r="A15" s="141"/>
      <c r="B15" s="142"/>
      <c r="C15" s="155" t="s">
        <v>41</v>
      </c>
      <c r="D15" s="155"/>
      <c r="E15" s="155"/>
      <c r="F15" s="155"/>
      <c r="G15" s="155"/>
      <c r="H15" s="155"/>
      <c r="I15" s="155"/>
      <c r="J15" s="155"/>
      <c r="K15" s="155"/>
      <c r="L15" s="155"/>
      <c r="M15" s="155"/>
      <c r="N15" s="156"/>
      <c r="O15" s="155"/>
      <c r="P15" s="155"/>
      <c r="Q15" s="155"/>
      <c r="R15" s="155"/>
      <c r="S15" s="155"/>
      <c r="T15" s="155"/>
      <c r="U15" s="155"/>
      <c r="V15" s="155"/>
    </row>
    <row r="16" spans="1:22" ht="42" customHeight="1" x14ac:dyDescent="0.25">
      <c r="A16" s="242" t="s">
        <v>58</v>
      </c>
      <c r="B16" s="242"/>
      <c r="C16" s="242"/>
      <c r="D16" s="242"/>
      <c r="E16" s="105"/>
      <c r="G16" s="87"/>
      <c r="H16" s="87"/>
      <c r="I16" s="87"/>
      <c r="J16" s="87"/>
      <c r="K16" s="87"/>
      <c r="L16" s="87"/>
      <c r="M16" s="87"/>
    </row>
    <row r="17" spans="1:22" ht="40.5" customHeight="1" x14ac:dyDescent="0.25">
      <c r="A17" s="112" t="s">
        <v>0</v>
      </c>
      <c r="B17" s="111" t="s">
        <v>19</v>
      </c>
      <c r="C17" s="106" t="s">
        <v>8</v>
      </c>
      <c r="D17" s="88" t="s">
        <v>9</v>
      </c>
      <c r="E17" s="105"/>
      <c r="F17" s="92"/>
      <c r="G17" s="92"/>
      <c r="H17" s="89"/>
      <c r="I17" s="89"/>
      <c r="J17" s="89"/>
      <c r="K17" s="89"/>
      <c r="L17" s="89"/>
      <c r="M17" s="89"/>
      <c r="N17" s="90"/>
      <c r="O17" s="90"/>
      <c r="P17" s="91"/>
      <c r="Q17" s="87"/>
      <c r="R17" s="91"/>
      <c r="S17" s="92"/>
    </row>
    <row r="18" spans="1:22" ht="15" customHeight="1" x14ac:dyDescent="0.25">
      <c r="A18" s="112">
        <v>1</v>
      </c>
      <c r="B18" s="111">
        <v>2</v>
      </c>
      <c r="C18" s="106">
        <v>3</v>
      </c>
      <c r="D18" s="111">
        <v>4</v>
      </c>
      <c r="E18" s="105"/>
      <c r="F18" s="92"/>
      <c r="G18" s="93"/>
      <c r="H18" s="94"/>
      <c r="I18" s="94"/>
      <c r="J18" s="94"/>
      <c r="K18" s="94"/>
      <c r="L18" s="94"/>
      <c r="M18" s="94"/>
      <c r="N18" s="95"/>
      <c r="O18" s="94"/>
      <c r="P18" s="93"/>
      <c r="Q18" s="94"/>
      <c r="R18" s="93"/>
      <c r="S18" s="94"/>
    </row>
    <row r="19" spans="1:22" ht="90.75" customHeight="1" x14ac:dyDescent="0.25">
      <c r="A19" s="113">
        <v>1</v>
      </c>
      <c r="B19" s="114" t="s">
        <v>65</v>
      </c>
      <c r="C19" s="115" t="s">
        <v>23</v>
      </c>
      <c r="D19" s="97">
        <f>т1!P53+т2!P33+т3!P15+т4!P22+т5!P26</f>
        <v>973304.15</v>
      </c>
      <c r="E19" s="105"/>
      <c r="F19" s="94"/>
      <c r="G19" s="93"/>
      <c r="H19" s="87"/>
      <c r="I19" s="87"/>
      <c r="J19" s="87"/>
      <c r="K19" s="87"/>
      <c r="L19" s="87"/>
      <c r="M19" s="87"/>
      <c r="N19" s="87"/>
      <c r="O19" s="92"/>
      <c r="P19" s="92"/>
      <c r="Q19" s="92"/>
      <c r="R19" s="92"/>
      <c r="S19" s="92"/>
    </row>
    <row r="20" spans="1:22" ht="60" customHeight="1" x14ac:dyDescent="0.25">
      <c r="A20" s="113">
        <v>2</v>
      </c>
      <c r="B20" s="114" t="s">
        <v>63</v>
      </c>
      <c r="C20" s="115" t="s">
        <v>23</v>
      </c>
      <c r="D20" s="116">
        <f>D19*0.2</f>
        <v>194660.83000000002</v>
      </c>
      <c r="E20" s="105"/>
      <c r="F20" s="238" t="s">
        <v>42</v>
      </c>
      <c r="G20" s="239"/>
      <c r="H20" s="239"/>
      <c r="I20" s="239"/>
      <c r="J20" s="239"/>
      <c r="K20" s="239"/>
      <c r="L20" s="240"/>
      <c r="M20" s="92"/>
      <c r="N20" s="92"/>
      <c r="O20" s="92"/>
      <c r="P20" s="92"/>
      <c r="Q20" s="92"/>
      <c r="R20" s="92"/>
      <c r="S20" s="92"/>
    </row>
    <row r="21" spans="1:22" ht="112.5" customHeight="1" x14ac:dyDescent="0.25">
      <c r="A21" s="113">
        <v>3</v>
      </c>
      <c r="B21" s="114" t="s">
        <v>66</v>
      </c>
      <c r="C21" s="115" t="s">
        <v>23</v>
      </c>
      <c r="D21" s="116">
        <f>D19+D20</f>
        <v>1167964.98</v>
      </c>
      <c r="E21" s="105"/>
      <c r="F21" s="189">
        <v>2018</v>
      </c>
      <c r="G21" s="189">
        <v>2019</v>
      </c>
      <c r="H21" s="189">
        <v>2020</v>
      </c>
      <c r="I21" s="189">
        <v>2021</v>
      </c>
      <c r="J21" s="189">
        <v>2022</v>
      </c>
      <c r="K21" s="189">
        <v>2023</v>
      </c>
      <c r="L21" s="189">
        <v>2024</v>
      </c>
      <c r="M21" s="92"/>
      <c r="N21" s="92"/>
      <c r="O21" s="92"/>
      <c r="P21" s="92"/>
      <c r="Q21" s="92"/>
      <c r="R21" s="92"/>
      <c r="S21" s="92"/>
    </row>
    <row r="22" spans="1:22" ht="53.25" customHeight="1" x14ac:dyDescent="0.25">
      <c r="A22" s="113" t="s">
        <v>28</v>
      </c>
      <c r="B22" s="107" t="s">
        <v>21</v>
      </c>
      <c r="C22" s="115" t="s">
        <v>23</v>
      </c>
      <c r="D22" s="122">
        <f>D23+D24*((D26/D25*(F22+100)/200+D27/D25*(G22+100)/200*F22/100+D28/D25*(H22+100)/200*G22/100*F22/100+D29/D25*(I22+100)/200*H22/100*G22/100*F22/100+D30/D25*(J22+100)/200*I22/100*H22/100*G22/100*F22/100+D31/D25*(K22+100)/200*J22/100*I22/100*H22/100*G22/100*F22/100))</f>
        <v>1490794.1525659019</v>
      </c>
      <c r="E22" s="121"/>
      <c r="F22" s="248">
        <v>105.3</v>
      </c>
      <c r="G22" s="249">
        <v>106.8</v>
      </c>
      <c r="H22" s="249">
        <v>106.2</v>
      </c>
      <c r="I22" s="250">
        <v>105.1</v>
      </c>
      <c r="J22" s="250">
        <v>104.8</v>
      </c>
      <c r="K22" s="190">
        <v>104.7</v>
      </c>
      <c r="L22" s="190">
        <v>104.7</v>
      </c>
      <c r="M22" s="92"/>
      <c r="N22" s="92"/>
      <c r="O22" s="92"/>
      <c r="P22" s="92"/>
      <c r="Q22" s="92"/>
      <c r="R22" s="92"/>
      <c r="S22" s="92"/>
    </row>
    <row r="23" spans="1:22" ht="69" customHeight="1" x14ac:dyDescent="0.25">
      <c r="A23" s="113" t="s">
        <v>29</v>
      </c>
      <c r="B23" s="108" t="s">
        <v>25</v>
      </c>
      <c r="C23" s="115" t="s">
        <v>23</v>
      </c>
      <c r="D23" s="119">
        <f>VLOOKUP($D$10,'[2]Формат ИПР'!$D:$DI,56,0)*1000+VLOOKUP($D$10,'[2]Формат ИПР'!$D:$DI,58,0)*1000+VLOOKUP($D$10,'[2]Формат ИПР'!$D:$DI,60,0)*1000+VLOOKUP($D$10,'[2]Формат ИПР'!$D:$DI,62,0)*1000</f>
        <v>0</v>
      </c>
      <c r="E23" s="84"/>
      <c r="F23" s="84"/>
      <c r="G23" s="87"/>
      <c r="H23" s="87" t="s">
        <v>18</v>
      </c>
      <c r="I23" s="87"/>
      <c r="J23" s="87"/>
      <c r="K23" s="87"/>
      <c r="L23" s="87"/>
      <c r="M23" s="87"/>
      <c r="N23" s="96" t="s">
        <v>43</v>
      </c>
    </row>
    <row r="24" spans="1:22" ht="53.25" customHeight="1" x14ac:dyDescent="0.25">
      <c r="A24" s="113" t="s">
        <v>30</v>
      </c>
      <c r="B24" s="108" t="s">
        <v>27</v>
      </c>
      <c r="C24" s="115" t="s">
        <v>23</v>
      </c>
      <c r="D24" s="97">
        <f>D21</f>
        <v>1167964.98</v>
      </c>
      <c r="E24" s="84"/>
      <c r="F24" s="109"/>
      <c r="G24" s="87"/>
      <c r="H24" s="87"/>
      <c r="I24" s="87"/>
      <c r="J24" s="87"/>
      <c r="K24" s="87"/>
      <c r="L24" s="87"/>
      <c r="M24" s="87"/>
    </row>
    <row r="25" spans="1:22" ht="84" customHeight="1" x14ac:dyDescent="0.25">
      <c r="A25" s="113" t="s">
        <v>26</v>
      </c>
      <c r="B25" s="108" t="s">
        <v>20</v>
      </c>
      <c r="C25" s="115" t="s">
        <v>23</v>
      </c>
      <c r="D25" s="97">
        <f>SUM(D26:D31)</f>
        <v>1026469.7439784792</v>
      </c>
      <c r="E25" s="84"/>
      <c r="F25" s="84"/>
      <c r="G25" s="98"/>
      <c r="H25" s="98"/>
      <c r="I25" s="98"/>
      <c r="J25" s="98"/>
      <c r="K25" s="98"/>
      <c r="L25" s="98"/>
      <c r="M25" s="98"/>
    </row>
    <row r="26" spans="1:22" ht="16.5" x14ac:dyDescent="0.25">
      <c r="A26" s="113" t="s">
        <v>44</v>
      </c>
      <c r="B26" s="110" t="s">
        <v>45</v>
      </c>
      <c r="C26" s="115" t="s">
        <v>23</v>
      </c>
      <c r="D26" s="119">
        <f>VLOOKUP($D$10,'[2]Формат ИПР'!$D:$DI,64,0)*1000</f>
        <v>0</v>
      </c>
      <c r="E26" s="84"/>
      <c r="F26" s="84"/>
      <c r="N26" s="99" t="s">
        <v>1</v>
      </c>
      <c r="Q26" s="84">
        <v>1.2</v>
      </c>
    </row>
    <row r="27" spans="1:22" ht="16.5" x14ac:dyDescent="0.25">
      <c r="A27" s="113" t="s">
        <v>46</v>
      </c>
      <c r="B27" s="110" t="s">
        <v>47</v>
      </c>
      <c r="C27" s="115" t="s">
        <v>23</v>
      </c>
      <c r="D27" s="119">
        <f>VLOOKUP($D$10,'[2]Формат ИПР'!$D:$DI,66,0)*1000</f>
        <v>46804.773978479294</v>
      </c>
      <c r="E27" s="84"/>
      <c r="F27" s="84"/>
      <c r="N27" s="99" t="s">
        <v>1</v>
      </c>
    </row>
    <row r="28" spans="1:22" ht="16.5" x14ac:dyDescent="0.25">
      <c r="A28" s="113" t="s">
        <v>48</v>
      </c>
      <c r="B28" s="110" t="s">
        <v>49</v>
      </c>
      <c r="C28" s="115" t="s">
        <v>23</v>
      </c>
      <c r="D28" s="119">
        <f>VLOOKUP($D$10,'[2]Формат ИПР'!$D:$DI,68,0)*1000</f>
        <v>0</v>
      </c>
      <c r="E28" s="91"/>
      <c r="F28" s="84"/>
      <c r="N28" s="99" t="s">
        <v>1</v>
      </c>
    </row>
    <row r="29" spans="1:22" ht="16.5" x14ac:dyDescent="0.25">
      <c r="A29" s="113" t="s">
        <v>50</v>
      </c>
      <c r="B29" s="110" t="s">
        <v>51</v>
      </c>
      <c r="C29" s="115" t="s">
        <v>23</v>
      </c>
      <c r="D29" s="119">
        <f>VLOOKUP($D$10,'[2]Формат ИПР'!$D:$DI,70,0)*1000</f>
        <v>0</v>
      </c>
      <c r="E29" s="91"/>
      <c r="F29" s="84"/>
      <c r="N29" s="103"/>
    </row>
    <row r="30" spans="1:22" ht="16.5" x14ac:dyDescent="0.25">
      <c r="A30" s="113" t="s">
        <v>52</v>
      </c>
      <c r="B30" s="110" t="s">
        <v>53</v>
      </c>
      <c r="C30" s="115" t="s">
        <v>23</v>
      </c>
      <c r="D30" s="119">
        <f>VLOOKUP($D$10,'[2]Формат ИПР'!$D:$DI,72,0)*1000</f>
        <v>979664.96999999986</v>
      </c>
      <c r="E30" s="91"/>
      <c r="F30" s="84"/>
      <c r="N30" s="103"/>
    </row>
    <row r="31" spans="1:22" ht="16.5" x14ac:dyDescent="0.25">
      <c r="A31" s="113" t="s">
        <v>70</v>
      </c>
      <c r="B31" s="110" t="s">
        <v>69</v>
      </c>
      <c r="C31" s="115" t="s">
        <v>23</v>
      </c>
      <c r="D31" s="97">
        <v>0</v>
      </c>
      <c r="E31" s="91"/>
      <c r="F31" s="84"/>
      <c r="N31" s="103"/>
    </row>
    <row r="32" spans="1:22" ht="39" customHeight="1" x14ac:dyDescent="0.25">
      <c r="A32" s="177"/>
      <c r="B32" s="175"/>
      <c r="C32" s="178"/>
      <c r="D32" s="185"/>
      <c r="E32" s="170"/>
      <c r="F32" s="176"/>
      <c r="G32" s="169"/>
      <c r="H32" s="166"/>
      <c r="I32" s="166"/>
      <c r="J32" s="166"/>
      <c r="K32" s="166"/>
      <c r="L32" s="166"/>
      <c r="M32" s="166"/>
      <c r="N32" s="166"/>
      <c r="O32" s="142"/>
      <c r="P32" s="142"/>
      <c r="Q32" s="142"/>
      <c r="R32" s="142"/>
      <c r="S32" s="142"/>
      <c r="T32" s="142"/>
      <c r="U32" s="142"/>
      <c r="V32" s="142"/>
    </row>
    <row r="33" spans="1:22" x14ac:dyDescent="0.25">
      <c r="A33" s="180"/>
      <c r="B33" s="169" t="s">
        <v>72</v>
      </c>
      <c r="C33" s="181"/>
      <c r="D33" s="181"/>
      <c r="E33" s="183"/>
      <c r="F33" s="170"/>
      <c r="G33" s="170"/>
      <c r="H33" s="166"/>
      <c r="I33" s="166"/>
      <c r="J33" s="166"/>
      <c r="K33" s="166"/>
      <c r="L33" s="166"/>
      <c r="M33" s="166"/>
      <c r="N33" s="166"/>
      <c r="O33" s="142"/>
      <c r="P33" s="142"/>
      <c r="Q33" s="142"/>
      <c r="R33" s="142"/>
      <c r="S33" s="142"/>
      <c r="T33" s="142"/>
      <c r="U33" s="142"/>
      <c r="V33" s="142"/>
    </row>
    <row r="34" spans="1:22" x14ac:dyDescent="0.25">
      <c r="A34" s="180"/>
      <c r="B34" s="169" t="s">
        <v>73</v>
      </c>
      <c r="C34" s="169"/>
      <c r="D34" s="179"/>
      <c r="E34" s="167"/>
      <c r="F34" s="173"/>
      <c r="G34" s="169"/>
      <c r="H34" s="166"/>
      <c r="I34" s="166"/>
      <c r="J34" s="166"/>
      <c r="K34" s="166"/>
      <c r="L34" s="166"/>
      <c r="M34" s="166"/>
      <c r="N34" s="166"/>
      <c r="O34" s="142"/>
      <c r="P34" s="142"/>
      <c r="Q34" s="142"/>
      <c r="R34" s="142"/>
      <c r="S34" s="142"/>
      <c r="T34" s="142"/>
      <c r="U34" s="142"/>
      <c r="V34" s="142"/>
    </row>
    <row r="35" spans="1:22" x14ac:dyDescent="0.25">
      <c r="A35" s="180"/>
      <c r="B35" s="169"/>
      <c r="C35" s="169"/>
      <c r="D35" s="179"/>
      <c r="E35" s="184"/>
      <c r="F35" s="172"/>
      <c r="G35" s="169"/>
      <c r="H35" s="166"/>
      <c r="I35" s="166"/>
      <c r="J35" s="166"/>
      <c r="K35" s="166"/>
      <c r="L35" s="166"/>
      <c r="M35" s="166"/>
      <c r="N35" s="166"/>
      <c r="O35" s="142"/>
      <c r="P35" s="142"/>
      <c r="Q35" s="142"/>
      <c r="R35" s="142"/>
      <c r="S35" s="142"/>
      <c r="T35" s="142"/>
      <c r="U35" s="142"/>
      <c r="V35" s="142"/>
    </row>
    <row r="36" spans="1:22" x14ac:dyDescent="0.25">
      <c r="A36" s="180"/>
      <c r="B36" s="169" t="s">
        <v>72</v>
      </c>
      <c r="C36" s="181"/>
      <c r="D36" s="181"/>
      <c r="E36" s="183"/>
      <c r="F36" s="168"/>
      <c r="G36" s="166"/>
      <c r="H36" s="166"/>
      <c r="I36" s="166"/>
      <c r="J36" s="166"/>
      <c r="K36" s="166"/>
      <c r="L36" s="166"/>
      <c r="M36" s="166"/>
      <c r="N36" s="166"/>
      <c r="O36" s="142"/>
      <c r="P36" s="142"/>
      <c r="Q36" s="142"/>
      <c r="R36" s="142"/>
      <c r="S36" s="142"/>
      <c r="T36" s="142"/>
      <c r="U36" s="142"/>
      <c r="V36" s="142"/>
    </row>
    <row r="37" spans="1:22" x14ac:dyDescent="0.25">
      <c r="A37" s="182"/>
      <c r="B37" s="169" t="s">
        <v>73</v>
      </c>
      <c r="C37" s="169"/>
      <c r="D37" s="171"/>
      <c r="E37" s="171"/>
      <c r="F37" s="168"/>
      <c r="G37" s="174"/>
      <c r="H37" s="166"/>
      <c r="I37" s="166"/>
      <c r="J37" s="166"/>
      <c r="K37" s="166"/>
      <c r="L37" s="166"/>
      <c r="M37" s="166"/>
      <c r="N37" s="166"/>
      <c r="O37" s="142"/>
      <c r="P37" s="142"/>
      <c r="Q37" s="142"/>
      <c r="R37" s="142"/>
      <c r="S37" s="142"/>
      <c r="T37" s="142"/>
      <c r="U37" s="142"/>
      <c r="V37" s="142"/>
    </row>
    <row r="38" spans="1:22" x14ac:dyDescent="0.25">
      <c r="A38" s="100"/>
      <c r="B38" s="102"/>
      <c r="C38" s="94"/>
      <c r="D38" s="90"/>
      <c r="E38" s="90"/>
      <c r="F38" s="84"/>
      <c r="G38" s="101"/>
    </row>
    <row r="39" spans="1:22" x14ac:dyDescent="0.25">
      <c r="A39" s="100"/>
      <c r="B39" s="102"/>
      <c r="C39" s="94"/>
      <c r="D39" s="90"/>
    </row>
    <row r="40" spans="1:22" ht="18" x14ac:dyDescent="0.25">
      <c r="A40" s="243" t="s">
        <v>54</v>
      </c>
      <c r="B40" s="243"/>
      <c r="C40" s="243"/>
      <c r="D40" s="243"/>
    </row>
    <row r="41" spans="1:22" ht="36" customHeight="1" x14ac:dyDescent="0.25">
      <c r="A41" s="241" t="s">
        <v>55</v>
      </c>
      <c r="B41" s="241"/>
      <c r="C41" s="241"/>
      <c r="D41" s="241"/>
    </row>
    <row r="42" spans="1:22" ht="31.5" customHeight="1" x14ac:dyDescent="0.25">
      <c r="A42" s="241" t="s">
        <v>56</v>
      </c>
      <c r="B42" s="241"/>
      <c r="C42" s="241"/>
      <c r="D42" s="241"/>
      <c r="E42" s="85" t="s">
        <v>18</v>
      </c>
    </row>
    <row r="43" spans="1:22" s="92" customFormat="1" ht="93.75" customHeight="1" x14ac:dyDescent="0.25">
      <c r="A43" s="241" t="s">
        <v>57</v>
      </c>
      <c r="B43" s="241"/>
      <c r="C43" s="241"/>
      <c r="D43" s="241"/>
      <c r="E43" s="94"/>
      <c r="F43" s="93"/>
      <c r="N43" s="103"/>
    </row>
    <row r="44" spans="1:22" s="92" customFormat="1" ht="18.75" customHeight="1" x14ac:dyDescent="0.25">
      <c r="A44" s="233"/>
      <c r="B44" s="233"/>
      <c r="C44" s="233"/>
      <c r="D44" s="233"/>
      <c r="E44" s="94"/>
      <c r="F44" s="93"/>
      <c r="N44" s="103"/>
    </row>
    <row r="45" spans="1:22" s="92" customFormat="1" ht="41.25" customHeight="1" x14ac:dyDescent="0.25">
      <c r="A45" s="233"/>
      <c r="B45" s="233"/>
      <c r="C45" s="233"/>
      <c r="D45" s="233"/>
      <c r="E45" s="94"/>
      <c r="F45" s="93"/>
      <c r="N45" s="103"/>
    </row>
    <row r="46" spans="1:22" s="92" customFormat="1" ht="38.25" customHeight="1" x14ac:dyDescent="0.25">
      <c r="A46" s="233"/>
      <c r="B46" s="233"/>
      <c r="C46" s="233"/>
      <c r="D46" s="233"/>
      <c r="E46" s="104"/>
      <c r="F46" s="93"/>
      <c r="N46" s="103"/>
    </row>
    <row r="47" spans="1:22" s="92" customFormat="1" ht="18.75" customHeight="1" x14ac:dyDescent="0.25">
      <c r="A47" s="234"/>
      <c r="B47" s="234"/>
      <c r="C47" s="234"/>
      <c r="D47" s="234"/>
      <c r="E47" s="94"/>
      <c r="F47" s="93"/>
      <c r="N47" s="103"/>
    </row>
    <row r="48" spans="1:22" s="92" customFormat="1" ht="217.5" customHeight="1" x14ac:dyDescent="0.25">
      <c r="A48" s="235"/>
      <c r="B48" s="236"/>
      <c r="C48" s="236"/>
      <c r="D48" s="236"/>
      <c r="E48" s="94"/>
      <c r="F48" s="93"/>
      <c r="N48" s="103"/>
    </row>
    <row r="49" spans="1:4" ht="53.25" customHeight="1" x14ac:dyDescent="0.25">
      <c r="A49" s="235"/>
      <c r="B49" s="237"/>
      <c r="C49" s="237"/>
      <c r="D49" s="237"/>
    </row>
    <row r="50" spans="1:4" x14ac:dyDescent="0.25">
      <c r="A50" s="232"/>
      <c r="B50" s="232"/>
      <c r="C50" s="232"/>
      <c r="D50" s="232"/>
    </row>
    <row r="51" spans="1:4" x14ac:dyDescent="0.25">
      <c r="B51" s="104"/>
    </row>
    <row r="55" spans="1:4" x14ac:dyDescent="0.25">
      <c r="B55" s="104"/>
    </row>
  </sheetData>
  <mergeCells count="18">
    <mergeCell ref="A5:H5"/>
    <mergeCell ref="D6:G6"/>
    <mergeCell ref="C14:H14"/>
    <mergeCell ref="C9:K9"/>
    <mergeCell ref="A11:P11"/>
    <mergeCell ref="F20:L20"/>
    <mergeCell ref="A43:D43"/>
    <mergeCell ref="A16:D16"/>
    <mergeCell ref="A40:D40"/>
    <mergeCell ref="A41:D41"/>
    <mergeCell ref="A42:D42"/>
    <mergeCell ref="A50:D50"/>
    <mergeCell ref="A44:D44"/>
    <mergeCell ref="A45:D45"/>
    <mergeCell ref="A46:D46"/>
    <mergeCell ref="A47:D47"/>
    <mergeCell ref="A48:D48"/>
    <mergeCell ref="A49:D49"/>
  </mergeCells>
  <pageMargins left="0.47244094488188981" right="0.55118110236220474" top="0.82677165354330717" bottom="0.55118110236220474" header="0.31496062992125984" footer="0.19685039370078741"/>
  <pageSetup paperSize="8" scale="79" fitToHeight="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12</vt:i4>
      </vt:variant>
    </vt:vector>
  </HeadingPairs>
  <TitlesOfParts>
    <vt:vector size="18" baseType="lpstr">
      <vt:lpstr>т1</vt:lpstr>
      <vt:lpstr>т2</vt:lpstr>
      <vt:lpstr>т3</vt:lpstr>
      <vt:lpstr>т4</vt:lpstr>
      <vt:lpstr>т5</vt:lpstr>
      <vt:lpstr>т6 </vt:lpstr>
      <vt:lpstr>т1!Заголовки_для_печати</vt:lpstr>
      <vt:lpstr>т2!Заголовки_для_печати</vt:lpstr>
      <vt:lpstr>т3!Заголовки_для_печати</vt:lpstr>
      <vt:lpstr>т4!Заголовки_для_печати</vt:lpstr>
      <vt:lpstr>т5!Заголовки_для_печати</vt:lpstr>
      <vt:lpstr>'т6 '!Заголовки_для_печати</vt:lpstr>
      <vt:lpstr>т1!Область_печати</vt:lpstr>
      <vt:lpstr>т2!Область_печати</vt:lpstr>
      <vt:lpstr>т3!Область_печати</vt:lpstr>
      <vt:lpstr>т4!Область_печати</vt:lpstr>
      <vt:lpstr>т5!Область_печати</vt:lpstr>
      <vt:lpstr>'т6 '!Область_печати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Шитик Елена Васильевна</cp:lastModifiedBy>
  <cp:lastPrinted>2016-06-09T08:22:50Z</cp:lastPrinted>
  <dcterms:created xsi:type="dcterms:W3CDTF">2009-07-27T10:10:26Z</dcterms:created>
  <dcterms:modified xsi:type="dcterms:W3CDTF">2021-12-03T12:18:55Z</dcterms:modified>
</cp:coreProperties>
</file>